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E0EC839-539E-40F8-A210-1692B38066BE}" xr6:coauthVersionLast="47" xr6:coauthVersionMax="47" xr10:uidLastSave="{00000000-0000-0000-0000-000000000000}"/>
  <bookViews>
    <workbookView xWindow="-120" yWindow="-120" windowWidth="29040" windowHeight="15840" tabRatio="717" xr2:uid="{00000000-000D-0000-FFFF-FFFF00000000}"/>
  </bookViews>
  <sheets>
    <sheet name="効果検証様式（集計値）" sheetId="1" r:id="rId1"/>
    <sheet name="R3.3-4" sheetId="132" r:id="rId2"/>
    <sheet name="R3.10" sheetId="127" r:id="rId3"/>
    <sheet name="R3.11" sheetId="128" r:id="rId4"/>
    <sheet name="R3.12" sheetId="129" r:id="rId5"/>
    <sheet name="R4.1" sheetId="130" r:id="rId6"/>
    <sheet name="R4.4" sheetId="90" r:id="rId7"/>
    <sheet name="R4.5" sheetId="121" r:id="rId8"/>
    <sheet name="R4.6" sheetId="122" r:id="rId9"/>
    <sheet name="R4.7" sheetId="123" r:id="rId10"/>
    <sheet name="R4.8" sheetId="124" r:id="rId11"/>
    <sheet name="R4.9" sheetId="125" r:id="rId12"/>
    <sheet name="R4.10" sheetId="126" r:id="rId13"/>
  </sheets>
  <definedNames>
    <definedName name="_xlnm.Print_Area" localSheetId="2">'R3.10'!$A$1:$J$56</definedName>
    <definedName name="_xlnm.Print_Area" localSheetId="3">'R3.11'!$A$1:$J$56</definedName>
    <definedName name="_xlnm.Print_Area" localSheetId="4">'R3.12'!$A$1:$J$56</definedName>
    <definedName name="_xlnm.Print_Area" localSheetId="1">'R3.3-4'!$A$1:$J$48</definedName>
    <definedName name="_xlnm.Print_Area" localSheetId="5">'R4.1'!$A$1:$J$56</definedName>
    <definedName name="_xlnm.Print_Area" localSheetId="12">'R4.10'!$A$1:$J$52</definedName>
    <definedName name="_xlnm.Print_Area" localSheetId="6">'R4.4'!$A$1:$J$56</definedName>
    <definedName name="_xlnm.Print_Area" localSheetId="7">'R4.5'!$A$1:$J$52</definedName>
    <definedName name="_xlnm.Print_Area" localSheetId="8">'R4.6'!$A$1:$J$52</definedName>
    <definedName name="_xlnm.Print_Area" localSheetId="9">'R4.7'!$A$1:$J$52</definedName>
    <definedName name="_xlnm.Print_Area" localSheetId="10">'R4.8'!$A$1:$J$52</definedName>
    <definedName name="_xlnm.Print_Area" localSheetId="11">'R4.9'!$A$1:$J$52</definedName>
    <definedName name="_xlnm.Print_Area" localSheetId="0">'効果検証様式（集計値）'!$A$1:$H$41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E32" i="1"/>
  <c r="E21" i="1" l="1"/>
  <c r="E20" i="1"/>
  <c r="E18" i="1"/>
  <c r="E17" i="1"/>
  <c r="E16" i="1"/>
  <c r="E15" i="1"/>
  <c r="E14" i="1"/>
  <c r="E19" i="1" s="1"/>
  <c r="E11" i="1"/>
  <c r="E10" i="1"/>
  <c r="E9" i="1"/>
  <c r="E12" i="1" s="1"/>
  <c r="E35" i="90" l="1"/>
  <c r="E44" i="132" l="1"/>
  <c r="E43" i="132"/>
  <c r="E31" i="132"/>
  <c r="E30" i="132"/>
  <c r="E27" i="132"/>
  <c r="E10" i="132"/>
  <c r="E52" i="130" l="1"/>
  <c r="E51" i="130"/>
  <c r="E39" i="130"/>
  <c r="E38" i="130"/>
  <c r="E35" i="130"/>
  <c r="E10" i="130"/>
  <c r="E52" i="129"/>
  <c r="E51" i="129"/>
  <c r="E39" i="129"/>
  <c r="E38" i="129"/>
  <c r="E35" i="129"/>
  <c r="E10" i="129"/>
  <c r="E52" i="128"/>
  <c r="E51" i="128"/>
  <c r="E39" i="128"/>
  <c r="E38" i="128"/>
  <c r="E35" i="128"/>
  <c r="E10" i="128"/>
  <c r="E52" i="127" l="1"/>
  <c r="E51" i="127"/>
  <c r="E39" i="127"/>
  <c r="E38" i="127"/>
  <c r="E35" i="127"/>
  <c r="E10" i="127"/>
  <c r="E48" i="126"/>
  <c r="E47" i="126"/>
  <c r="E35" i="126"/>
  <c r="E34" i="126"/>
  <c r="E10" i="126"/>
  <c r="E48" i="125"/>
  <c r="E47" i="125"/>
  <c r="E35" i="125"/>
  <c r="E34" i="125"/>
  <c r="E31" i="125"/>
  <c r="E10" i="125"/>
  <c r="E48" i="124"/>
  <c r="E47" i="124"/>
  <c r="E35" i="124"/>
  <c r="E34" i="124"/>
  <c r="E31" i="124"/>
  <c r="E10" i="124"/>
  <c r="E48" i="123"/>
  <c r="E47" i="123"/>
  <c r="E35" i="123"/>
  <c r="E34" i="123"/>
  <c r="E31" i="123"/>
  <c r="E10" i="123"/>
  <c r="E48" i="122"/>
  <c r="E47" i="122"/>
  <c r="E35" i="122"/>
  <c r="E34" i="122"/>
  <c r="E31" i="122"/>
  <c r="E10" i="122"/>
  <c r="E48" i="121"/>
  <c r="E47" i="121"/>
  <c r="E35" i="121"/>
  <c r="E34" i="121"/>
  <c r="E31" i="121"/>
  <c r="E10" i="121"/>
  <c r="E38" i="90"/>
  <c r="E31" i="126" l="1"/>
  <c r="E39" i="90"/>
  <c r="E23" i="1"/>
  <c r="E22" i="1"/>
  <c r="E10" i="90" l="1"/>
  <c r="E36" i="1"/>
  <c r="E37" i="1" l="1"/>
  <c r="E52" i="90" l="1"/>
  <c r="E51" i="90"/>
</calcChain>
</file>

<file path=xl/sharedStrings.xml><?xml version="1.0" encoding="utf-8"?>
<sst xmlns="http://schemas.openxmlformats.org/spreadsheetml/2006/main" count="1053" uniqueCount="91">
  <si>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</si>
  <si>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</si>
  <si>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</si>
  <si>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</si>
  <si>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</si>
  <si>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</si>
  <si>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</si>
  <si>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</si>
  <si>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</si>
  <si>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</si>
  <si>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</si>
  <si>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</si>
  <si>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</si>
  <si>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</si>
  <si>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</si>
  <si>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</si>
  <si>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</si>
  <si>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</si>
  <si>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</si>
  <si>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</si>
  <si>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</si>
  <si>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</si>
  <si>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</si>
  <si>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</si>
  <si>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</si>
  <si>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</si>
  <si>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</si>
  <si>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</si>
  <si>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</si>
  <si>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</si>
  <si>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</si>
  <si>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</si>
  <si>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</si>
  <si>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</si>
  <si>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</si>
  <si>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</si>
  <si>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</si>
  <si>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</si>
  <si>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</si>
  <si>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</si>
  <si>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</si>
  <si>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</si>
  <si>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</si>
  <si>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</si>
  <si>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</si>
  <si>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</si>
  <si>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</si>
  <si>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</si>
  <si>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</si>
  <si>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</si>
  <si>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</si>
  <si>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</si>
  <si>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</si>
  <si>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</si>
  <si>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</si>
  <si>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効果検証様式（県民割）</t>
    <rPh sb="0" eb="2">
      <t>コウカ</t>
    </rPh>
    <rPh sb="2" eb="4">
      <t>ケンショウ</t>
    </rPh>
    <rPh sb="4" eb="6">
      <t>ヨウシキ</t>
    </rPh>
    <rPh sb="7" eb="9">
      <t>ケンミン</t>
    </rPh>
    <rPh sb="9" eb="10">
      <t>ワリ</t>
    </rPh>
    <phoneticPr fontId="1"/>
  </si>
  <si>
    <t>効果検証様式（県民割）</t>
    <rPh sb="0" eb="2">
      <t>コウカ</t>
    </rPh>
    <rPh sb="2" eb="4">
      <t>ケンショウ</t>
    </rPh>
    <rPh sb="4" eb="6">
      <t>ヨウシキ</t>
    </rPh>
    <rPh sb="7" eb="9">
      <t>ケンミン</t>
    </rPh>
    <rPh sb="9" eb="10">
      <t>ワ</t>
    </rPh>
    <phoneticPr fontId="1"/>
  </si>
  <si>
    <t>②-14：割引水準及びｸｰﾎﾟﾝ付与水準</t>
    <rPh sb="5" eb="7">
      <t>ワリビキ</t>
    </rPh>
    <rPh sb="7" eb="9">
      <t>スイジュン</t>
    </rPh>
    <rPh sb="9" eb="10">
      <t>オヨ</t>
    </rPh>
    <rPh sb="16" eb="18">
      <t>フヨ</t>
    </rPh>
    <rPh sb="18" eb="20">
      <t>スイジュン</t>
    </rPh>
    <phoneticPr fontId="1"/>
  </si>
  <si>
    <t>※3　事業停止期間などを除いた、実際に旅行割引の対象となっていた日数</t>
    <phoneticPr fontId="1"/>
  </si>
  <si>
    <t>-</t>
    <phoneticPr fontId="1"/>
  </si>
  <si>
    <t>愛郷ぐんまプロジェクト第５弾</t>
    <rPh sb="0" eb="2">
      <t>アイキョウ</t>
    </rPh>
    <rPh sb="11" eb="12">
      <t>ダイ</t>
    </rPh>
    <rPh sb="13" eb="14">
      <t>ダン</t>
    </rPh>
    <phoneticPr fontId="1"/>
  </si>
  <si>
    <t>愛郷ぐんまプロジェクト第４弾</t>
    <rPh sb="0" eb="2">
      <t>アイキョウ</t>
    </rPh>
    <rPh sb="11" eb="12">
      <t>ダイ</t>
    </rPh>
    <rPh sb="13" eb="14">
      <t>ダン</t>
    </rPh>
    <phoneticPr fontId="1"/>
  </si>
  <si>
    <t>愛郷ぐんまプロジェクト第３弾</t>
    <rPh sb="0" eb="2">
      <t>アイキョウ</t>
    </rPh>
    <rPh sb="11" eb="12">
      <t>ダイ</t>
    </rPh>
    <rPh sb="13" eb="14">
      <t>ダン</t>
    </rPh>
    <phoneticPr fontId="1"/>
  </si>
  <si>
    <t>愛郷ぐんまプロジェクト第２弾</t>
    <rPh sb="0" eb="2">
      <t>アイキョウ</t>
    </rPh>
    <rPh sb="11" eb="12">
      <t>ダイ</t>
    </rPh>
    <rPh sb="13" eb="14">
      <t>ダン</t>
    </rPh>
    <phoneticPr fontId="1"/>
  </si>
  <si>
    <t>群馬県</t>
    <rPh sb="0" eb="3">
      <t>グンマケン</t>
    </rPh>
    <phoneticPr fontId="1"/>
  </si>
  <si>
    <t>R3.3.26～4.28、10.15～R4.1.18、4.1～4.28、5.9～10.10</t>
    <phoneticPr fontId="1"/>
  </si>
  <si>
    <t>○1人1泊あたり税込6,600円以上</t>
    <phoneticPr fontId="1"/>
  </si>
  <si>
    <t>〇1人あたり税込10,000円以上</t>
    <rPh sb="2" eb="3">
      <t>ニン</t>
    </rPh>
    <rPh sb="6" eb="8">
      <t>ゼイコミ</t>
    </rPh>
    <rPh sb="14" eb="15">
      <t>エン</t>
    </rPh>
    <rPh sb="15" eb="17">
      <t>イジョウ</t>
    </rPh>
    <phoneticPr fontId="1"/>
  </si>
  <si>
    <t>○1人あたり税込10,000円以上</t>
    <phoneticPr fontId="1"/>
  </si>
  <si>
    <t>○1人1泊あたり税込6,600円～9,999円</t>
    <rPh sb="22" eb="23">
      <t>エン</t>
    </rPh>
    <phoneticPr fontId="1"/>
  </si>
  <si>
    <t>○1人1泊あたり税込10,000円以上</t>
    <rPh sb="17" eb="19">
      <t>イジョウ</t>
    </rPh>
    <phoneticPr fontId="1"/>
  </si>
  <si>
    <t>○群馬県民</t>
    <rPh sb="1" eb="3">
      <t>グンマ</t>
    </rPh>
    <rPh sb="3" eb="5">
      <t>ケンミン</t>
    </rPh>
    <phoneticPr fontId="1"/>
  </si>
  <si>
    <t>○以下の割引条件に該当する場合
・群馬県民
・ワクチン1回接種済者（2回目から14日以内を含む）
・ワクチン未接種者
・PCR検査未受検者</t>
    <rPh sb="17" eb="19">
      <t>グンマ</t>
    </rPh>
    <rPh sb="19" eb="21">
      <t>ケンミン</t>
    </rPh>
    <rPh sb="35" eb="37">
      <t>カイメ</t>
    </rPh>
    <rPh sb="41" eb="42">
      <t>ニチ</t>
    </rPh>
    <rPh sb="42" eb="44">
      <t>イナイ</t>
    </rPh>
    <rPh sb="45" eb="46">
      <t>フク</t>
    </rPh>
    <rPh sb="54" eb="57">
      <t>ミセッシュ</t>
    </rPh>
    <rPh sb="57" eb="58">
      <t>シャ</t>
    </rPh>
    <phoneticPr fontId="1"/>
  </si>
  <si>
    <t>○以下の割引条件に該当する場合
・群馬県民
・R4.1.4～栃木県民・埼玉県民・長野県民・新潟県民
・ワクチン2回接種済者
・ＰＣＲ検査等陰性者</t>
    <rPh sb="17" eb="19">
      <t>グンマ</t>
    </rPh>
    <rPh sb="19" eb="21">
      <t>ケンミン</t>
    </rPh>
    <rPh sb="56" eb="57">
      <t>カイ</t>
    </rPh>
    <rPh sb="57" eb="59">
      <t>セッシュ</t>
    </rPh>
    <rPh sb="59" eb="60">
      <t>ズミ</t>
    </rPh>
    <rPh sb="60" eb="61">
      <t>シャ</t>
    </rPh>
    <rPh sb="69" eb="71">
      <t>インセイ</t>
    </rPh>
    <rPh sb="71" eb="72">
      <t>シャ</t>
    </rPh>
    <phoneticPr fontId="1"/>
  </si>
  <si>
    <t>○以下の割引条件に該当する場合
・群馬県民・茨城県民・埼玉県民・千葉県民・新潟県民・山梨県民
・R4.4.6～神奈川県民
・R4.4.11～栃木県民・長野県民
・ワクチン3回接種済者
・ＰＣＲ検査等陰性者</t>
    <rPh sb="17" eb="19">
      <t>グンマ</t>
    </rPh>
    <rPh sb="19" eb="21">
      <t>ケンミン</t>
    </rPh>
    <rPh sb="86" eb="87">
      <t>カイ</t>
    </rPh>
    <rPh sb="87" eb="89">
      <t>セッシュ</t>
    </rPh>
    <rPh sb="89" eb="90">
      <t>ズミ</t>
    </rPh>
    <rPh sb="90" eb="91">
      <t>シャ</t>
    </rPh>
    <rPh sb="99" eb="101">
      <t>インセイ</t>
    </rPh>
    <rPh sb="101" eb="102">
      <t>シャ</t>
    </rPh>
    <phoneticPr fontId="1"/>
  </si>
  <si>
    <t>○以下の割引条件に該当する場合
・群馬県民・茨城県民・埼玉県民・千葉県民・新潟県民・山梨県民
・R4.4.6～神奈川県民
・R4.4.11～栃木県民・長野県民
・ワクチン3回接種済者
・ＰＣＲ検査等陰性者</t>
    <rPh sb="86" eb="87">
      <t>カイ</t>
    </rPh>
    <rPh sb="87" eb="89">
      <t>セッシュ</t>
    </rPh>
    <rPh sb="89" eb="90">
      <t>ズミ</t>
    </rPh>
    <rPh sb="90" eb="91">
      <t>シャ</t>
    </rPh>
    <rPh sb="99" eb="101">
      <t>インセイ</t>
    </rPh>
    <rPh sb="101" eb="102">
      <t>シャ</t>
    </rPh>
    <phoneticPr fontId="1"/>
  </si>
  <si>
    <t>○以下の割引条件に該当する場合
・群馬県民
・ワクチン2回まで接種済者（3回目から14日以内を含む）
・ワクチン未接種者
・PCR検査未受検者</t>
    <rPh sb="17" eb="19">
      <t>グンマ</t>
    </rPh>
    <rPh sb="19" eb="21">
      <t>ケンミン</t>
    </rPh>
    <rPh sb="37" eb="39">
      <t>カイメ</t>
    </rPh>
    <rPh sb="43" eb="44">
      <t>ニチ</t>
    </rPh>
    <rPh sb="44" eb="46">
      <t>イナイ</t>
    </rPh>
    <rPh sb="47" eb="48">
      <t>フク</t>
    </rPh>
    <rPh sb="56" eb="59">
      <t>ミセッシュ</t>
    </rPh>
    <rPh sb="59" eb="60">
      <t>シャ</t>
    </rPh>
    <phoneticPr fontId="1"/>
  </si>
  <si>
    <t>○以下の割引条件に該当する場合
・群馬県・福島県・茨城県・栃木県・埼玉県・千葉県・神奈川県・新潟県・山梨県・長野県の各県民
・ワクチン3回接種済者
・ＰＣＲ検査等陰性者</t>
    <rPh sb="68" eb="69">
      <t>カイ</t>
    </rPh>
    <rPh sb="69" eb="71">
      <t>セッシュ</t>
    </rPh>
    <rPh sb="71" eb="72">
      <t>ズミ</t>
    </rPh>
    <rPh sb="72" eb="73">
      <t>シャ</t>
    </rPh>
    <rPh sb="81" eb="83">
      <t>インセイ</t>
    </rPh>
    <rPh sb="83" eb="84">
      <t>シャ</t>
    </rPh>
    <phoneticPr fontId="1"/>
  </si>
  <si>
    <r>
      <t>②-6：</t>
    </r>
    <r>
      <rPr>
        <sz val="6"/>
        <rFont val="ＭＳ Ｐゴシック"/>
        <family val="3"/>
        <charset val="128"/>
      </rPr>
      <t xml:space="preserve"> </t>
    </r>
    <r>
      <rPr>
        <sz val="9"/>
        <rFont val="ＭＳ Ｐゴシック"/>
        <family val="3"/>
        <charset val="128"/>
      </rPr>
      <t>旅行会社経由(日帰り)</t>
    </r>
    <rPh sb="12" eb="14">
      <t>ヒガエ</t>
    </rPh>
    <phoneticPr fontId="1"/>
  </si>
  <si>
    <t>・予約方法を問わないなど、旅行者及び対象宿泊施設に分かりやすい仕組みとした
・参加事業者には、誓約書を提出させた</t>
    <phoneticPr fontId="1"/>
  </si>
  <si>
    <t>-</t>
    <phoneticPr fontId="1"/>
  </si>
  <si>
    <t>-</t>
    <phoneticPr fontId="1"/>
  </si>
  <si>
    <t>愛郷ぐんまプロジェクト第２弾（R3.3.26～R3.4.28）
愛郷ぐんまプロジェクト第３弾（R3.10.15～12.31、R4.1.4～1.18）
愛郷ぐんまプロジェクト第４弾（R4.4.1～R4.4.28）
愛郷ぐんまプロジェクト第５弾（R4.5.9～R4.10.10）</t>
    <rPh sb="0" eb="2">
      <t>アイキョウ</t>
    </rPh>
    <rPh sb="11" eb="12">
      <t>ダイ</t>
    </rPh>
    <rPh sb="13" eb="14">
      <t>ダン</t>
    </rPh>
    <phoneticPr fontId="1"/>
  </si>
  <si>
    <t>②-10：延べ宿泊者数（人泊）※2</t>
    <rPh sb="5" eb="6">
      <t>ノ</t>
    </rPh>
    <rPh sb="7" eb="9">
      <t>シュクハク</t>
    </rPh>
    <rPh sb="9" eb="10">
      <t>シャ</t>
    </rPh>
    <rPh sb="10" eb="11">
      <t>スウ</t>
    </rPh>
    <rPh sb="13" eb="14">
      <t>ハク</t>
    </rPh>
    <phoneticPr fontId="1"/>
  </si>
  <si>
    <t>②-12：1人泊あたりの平均旅行代金（円）※3</t>
    <rPh sb="6" eb="7">
      <t>ニン</t>
    </rPh>
    <rPh sb="7" eb="8">
      <t>ハク</t>
    </rPh>
    <rPh sb="12" eb="14">
      <t>ヘイキン</t>
    </rPh>
    <rPh sb="14" eb="16">
      <t>リョコウ</t>
    </rPh>
    <rPh sb="16" eb="18">
      <t>ダイキン</t>
    </rPh>
    <rPh sb="19" eb="20">
      <t>エン</t>
    </rPh>
    <phoneticPr fontId="1"/>
  </si>
  <si>
    <r>
      <t>②-13：</t>
    </r>
    <r>
      <rPr>
        <sz val="8"/>
        <color theme="1"/>
        <rFont val="ＭＳ Ｐゴシック"/>
        <family val="3"/>
        <charset val="128"/>
      </rPr>
      <t>1人あたりの平均旅行代金（日帰り）（円）※3</t>
    </r>
    <rPh sb="6" eb="7">
      <t>ニン</t>
    </rPh>
    <rPh sb="11" eb="13">
      <t>ヘイキン</t>
    </rPh>
    <rPh sb="13" eb="15">
      <t>リョコウ</t>
    </rPh>
    <rPh sb="15" eb="17">
      <t>ダイキン</t>
    </rPh>
    <rPh sb="18" eb="20">
      <t>ヒガエ</t>
    </rPh>
    <rPh sb="23" eb="24">
      <t>エン</t>
    </rPh>
    <phoneticPr fontId="1"/>
  </si>
  <si>
    <t>※2　例：2泊3日、3名での旅行の場合、延べ宿泊者数「6人泊」でカウント</t>
    <rPh sb="22" eb="24">
      <t>シュクハク</t>
    </rPh>
    <rPh sb="28" eb="30">
      <t>ニンハク</t>
    </rPh>
    <phoneticPr fontId="1"/>
  </si>
  <si>
    <t>※3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</si>
  <si>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②-1：旅行会社経由※1</t>
    <rPh sb="4" eb="6">
      <t>リョコウ</t>
    </rPh>
    <rPh sb="6" eb="8">
      <t>カイシャ</t>
    </rPh>
    <rPh sb="8" eb="10">
      <t>ケイユ</t>
    </rPh>
    <phoneticPr fontId="1"/>
  </si>
  <si>
    <t>②-5：旅行会社経由※1</t>
    <rPh sb="4" eb="6">
      <t>リョコウ</t>
    </rPh>
    <rPh sb="6" eb="8">
      <t>カイシャ</t>
    </rPh>
    <rPh sb="8" eb="10">
      <t>ケイユ</t>
    </rPh>
    <phoneticPr fontId="1"/>
  </si>
  <si>
    <t>※1　旅行会社経由の宿泊旅行は、宿泊当日の精算時に割引またはキャッシュバックを行うため販売金額等は0としている。</t>
    <rPh sb="16" eb="17">
      <t>ヤド</t>
    </rPh>
    <rPh sb="17" eb="18">
      <t>ハク</t>
    </rPh>
    <rPh sb="18" eb="20">
      <t>トウジツ</t>
    </rPh>
    <rPh sb="21" eb="24">
      <t>セイサンジ</t>
    </rPh>
    <rPh sb="25" eb="27">
      <t>ワリビキ</t>
    </rPh>
    <rPh sb="39" eb="40">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</si>
</sst>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
  </numFmts>
  <fonts count="14"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8"/>
      <color theme="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6"/>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dotted">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dotted">
        <color indexed="64"/>
      </right>
      <top/>
      <bottom style="medium">
        <color indexed="64"/>
      </bottom>
      <diagonal/>
    </border>
    <border>
      <left/>
      <right style="dotted">
        <color indexed="64"/>
      </right>
      <top style="medium">
        <color indexed="64"/>
      </top>
      <bottom/>
      <diagonal/>
    </border>
  </borders>
  <cellStyleXfs count="3">
    <xf numFmtId="0" fontId="0" fillId="0" borderId="0"/>
    <xf numFmtId="0" fontId="7" fillId="0" borderId="0"/>
    <xf numFmtId="38" fontId="9" fillId="0" borderId="0" applyFont="0" applyFill="0" applyBorder="0" applyAlignment="0" applyProtection="0">
      <alignment vertical="center"/>
    </xf>
  </cellStyleXfs>
  <cellXfs count="252">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center" vertical="center"/>
    </xf>
    <xf numFmtId="0" fontId="4" fillId="0" borderId="0" xfId="0" applyFont="1" applyBorder="1" applyAlignment="1">
      <alignment vertical="center"/>
    </xf>
    <xf numFmtId="177" fontId="5"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vertical="center"/>
    </xf>
    <xf numFmtId="0" fontId="6" fillId="0" borderId="23" xfId="0" applyFont="1" applyBorder="1" applyAlignment="1">
      <alignment vertical="center"/>
    </xf>
    <xf numFmtId="0" fontId="6" fillId="0" borderId="21" xfId="0" applyFont="1" applyBorder="1" applyAlignment="1">
      <alignment vertical="center"/>
    </xf>
    <xf numFmtId="0" fontId="6" fillId="0" borderId="48" xfId="0" applyFont="1" applyBorder="1" applyAlignment="1">
      <alignment vertical="center"/>
    </xf>
    <xf numFmtId="3" fontId="6" fillId="0" borderId="0" xfId="0" applyNumberFormat="1" applyFont="1" applyBorder="1" applyAlignment="1">
      <alignment horizontal="center" vertical="center"/>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6" xfId="0" applyFont="1" applyBorder="1" applyAlignment="1">
      <alignment horizontal="right" vertical="center"/>
    </xf>
    <xf numFmtId="3" fontId="6" fillId="2" borderId="37" xfId="0" applyNumberFormat="1" applyFont="1" applyFill="1" applyBorder="1" applyAlignment="1">
      <alignment horizontal="right" vertical="center"/>
    </xf>
    <xf numFmtId="177" fontId="6" fillId="2" borderId="37" xfId="0" applyNumberFormat="1" applyFont="1" applyFill="1" applyBorder="1" applyAlignment="1">
      <alignment horizontal="center" vertical="center"/>
    </xf>
    <xf numFmtId="0" fontId="6" fillId="2" borderId="38" xfId="0" applyFont="1" applyFill="1" applyBorder="1" applyAlignment="1">
      <alignment horizontal="left" vertical="center"/>
    </xf>
    <xf numFmtId="3" fontId="6" fillId="2" borderId="31" xfId="0" applyNumberFormat="1" applyFont="1" applyFill="1" applyBorder="1" applyAlignment="1">
      <alignment horizontal="right" vertical="center"/>
    </xf>
    <xf numFmtId="3" fontId="6" fillId="2" borderId="58" xfId="0" applyNumberFormat="1" applyFont="1" applyFill="1" applyBorder="1" applyAlignment="1">
      <alignment horizontal="right" vertical="center"/>
    </xf>
    <xf numFmtId="0" fontId="6" fillId="0" borderId="31" xfId="0" applyFont="1" applyBorder="1" applyAlignment="1">
      <alignment horizontal="left" vertical="top"/>
    </xf>
    <xf numFmtId="3" fontId="6" fillId="2" borderId="37" xfId="0" applyNumberFormat="1" applyFont="1" applyFill="1" applyBorder="1" applyAlignment="1">
      <alignment horizontal="center" vertical="center"/>
    </xf>
    <xf numFmtId="3" fontId="6" fillId="2" borderId="39" xfId="0" applyNumberFormat="1" applyFont="1" applyFill="1" applyBorder="1" applyAlignment="1">
      <alignment horizontal="right" vertical="center"/>
    </xf>
    <xf numFmtId="177" fontId="6" fillId="2" borderId="39" xfId="0" applyNumberFormat="1" applyFont="1" applyFill="1" applyBorder="1" applyAlignment="1">
      <alignment vertical="center"/>
    </xf>
    <xf numFmtId="3" fontId="6" fillId="2" borderId="39" xfId="0" applyNumberFormat="1" applyFont="1" applyFill="1" applyBorder="1" applyAlignment="1">
      <alignment vertical="center"/>
    </xf>
    <xf numFmtId="0" fontId="6" fillId="2" borderId="40" xfId="0" applyFont="1" applyFill="1" applyBorder="1" applyAlignment="1">
      <alignment horizontal="left" vertical="center"/>
    </xf>
    <xf numFmtId="176" fontId="6" fillId="0" borderId="0" xfId="0" applyNumberFormat="1" applyFont="1"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177" fontId="6" fillId="0" borderId="0" xfId="0" applyNumberFormat="1"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3" fontId="6" fillId="2" borderId="33" xfId="0" applyNumberFormat="1" applyFont="1" applyFill="1" applyBorder="1" applyAlignment="1">
      <alignment vertical="center"/>
    </xf>
    <xf numFmtId="3" fontId="6" fillId="2" borderId="58" xfId="0" applyNumberFormat="1" applyFont="1" applyFill="1" applyBorder="1" applyAlignment="1">
      <alignment vertical="center"/>
    </xf>
    <xf numFmtId="3" fontId="6" fillId="2" borderId="21" xfId="0" applyNumberFormat="1" applyFont="1" applyFill="1" applyBorder="1" applyAlignment="1">
      <alignment horizontal="right" vertical="center"/>
    </xf>
    <xf numFmtId="3" fontId="6" fillId="2" borderId="33" xfId="0" applyNumberFormat="1" applyFont="1" applyFill="1" applyBorder="1" applyAlignment="1">
      <alignment horizontal="center" vertical="center"/>
    </xf>
    <xf numFmtId="3" fontId="6" fillId="2" borderId="58" xfId="0" applyNumberFormat="1" applyFont="1" applyFill="1" applyBorder="1" applyAlignment="1">
      <alignment horizontal="center" vertical="center"/>
    </xf>
    <xf numFmtId="3" fontId="6" fillId="0" borderId="31" xfId="0" applyNumberFormat="1" applyFont="1" applyFill="1" applyBorder="1" applyAlignment="1">
      <alignment horizontal="right" vertical="center"/>
    </xf>
    <xf numFmtId="0" fontId="6" fillId="0" borderId="33" xfId="0" applyFont="1" applyBorder="1" applyAlignment="1">
      <alignment vertical="center"/>
    </xf>
    <xf numFmtId="0" fontId="6" fillId="0" borderId="21" xfId="0" applyFont="1" applyBorder="1" applyAlignment="1">
      <alignment horizontal="left" vertical="center"/>
    </xf>
    <xf numFmtId="0" fontId="13" fillId="0" borderId="1" xfId="0" applyFont="1" applyBorder="1" applyAlignment="1">
      <alignment vertical="center"/>
    </xf>
    <xf numFmtId="57" fontId="13" fillId="0" borderId="1" xfId="0" applyNumberFormat="1" applyFont="1" applyBorder="1" applyAlignment="1">
      <alignment horizontal="center" vertical="center"/>
    </xf>
    <xf numFmtId="3" fontId="5" fillId="0" borderId="24" xfId="0" applyNumberFormat="1" applyFont="1" applyFill="1" applyBorder="1" applyAlignment="1">
      <alignment vertical="center"/>
    </xf>
    <xf numFmtId="3" fontId="5" fillId="0" borderId="26" xfId="0" applyNumberFormat="1" applyFont="1" applyFill="1" applyBorder="1" applyAlignment="1">
      <alignment vertical="center"/>
    </xf>
    <xf numFmtId="3" fontId="5" fillId="0" borderId="49" xfId="0" applyNumberFormat="1" applyFont="1" applyFill="1" applyBorder="1" applyAlignment="1">
      <alignment vertical="center"/>
    </xf>
    <xf numFmtId="3" fontId="5" fillId="0" borderId="40" xfId="0" applyNumberFormat="1" applyFont="1" applyFill="1" applyBorder="1" applyAlignment="1">
      <alignment vertical="center"/>
    </xf>
    <xf numFmtId="3" fontId="5" fillId="0" borderId="37"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38" fontId="5" fillId="0" borderId="32" xfId="2" applyFont="1" applyFill="1" applyBorder="1" applyAlignment="1">
      <alignment horizontal="right" vertical="center"/>
    </xf>
    <xf numFmtId="38" fontId="5" fillId="0" borderId="29" xfId="2" applyFont="1" applyFill="1" applyBorder="1" applyAlignment="1">
      <alignment horizontal="right" vertical="center"/>
    </xf>
    <xf numFmtId="3" fontId="5" fillId="0" borderId="24"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0" fontId="5" fillId="0" borderId="35" xfId="0" applyFont="1" applyBorder="1" applyAlignment="1">
      <alignment vertical="center" wrapText="1"/>
    </xf>
    <xf numFmtId="0" fontId="5" fillId="0" borderId="56" xfId="0" applyFont="1" applyBorder="1" applyAlignment="1">
      <alignment vertical="center" wrapText="1"/>
    </xf>
    <xf numFmtId="0" fontId="5" fillId="0" borderId="32" xfId="0" applyFont="1" applyBorder="1" applyAlignment="1">
      <alignment horizontal="left" vertical="center"/>
    </xf>
    <xf numFmtId="0" fontId="5" fillId="0" borderId="56" xfId="0" applyFont="1" applyBorder="1" applyAlignment="1">
      <alignment horizontal="left" vertical="center"/>
    </xf>
    <xf numFmtId="3" fontId="5" fillId="0" borderId="21" xfId="0" applyNumberFormat="1" applyFont="1" applyBorder="1" applyAlignment="1">
      <alignment horizontal="right" vertical="center"/>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0" fontId="5" fillId="0" borderId="26" xfId="0" applyFont="1" applyBorder="1" applyAlignment="1">
      <alignment horizontal="left" vertical="center"/>
    </xf>
    <xf numFmtId="0" fontId="5" fillId="0" borderId="56" xfId="0" applyFont="1" applyBorder="1" applyAlignment="1">
      <alignment vertical="top" wrapText="1"/>
    </xf>
    <xf numFmtId="0" fontId="5" fillId="0" borderId="35" xfId="0" applyFont="1" applyFill="1" applyBorder="1" applyAlignment="1">
      <alignment vertical="center" wrapText="1"/>
    </xf>
    <xf numFmtId="0" fontId="5" fillId="0" borderId="56" xfId="0" applyFont="1" applyFill="1" applyBorder="1" applyAlignment="1">
      <alignment vertical="center" wrapText="1"/>
    </xf>
    <xf numFmtId="3" fontId="5" fillId="0" borderId="37" xfId="0" applyNumberFormat="1" applyFont="1" applyBorder="1" applyAlignment="1">
      <alignment horizontal="right" vertical="center"/>
    </xf>
    <xf numFmtId="0" fontId="5" fillId="0" borderId="26" xfId="0" applyFont="1" applyBorder="1" applyAlignment="1">
      <alignment horizontal="center" vertical="center"/>
    </xf>
    <xf numFmtId="0" fontId="5" fillId="0" borderId="56" xfId="0" applyFont="1" applyFill="1" applyBorder="1" applyAlignment="1">
      <alignment vertical="top" wrapText="1"/>
    </xf>
    <xf numFmtId="0" fontId="6" fillId="0" borderId="43" xfId="0" applyFont="1" applyBorder="1" applyAlignment="1">
      <alignment horizontal="right" vertical="center"/>
    </xf>
    <xf numFmtId="0" fontId="6" fillId="0" borderId="44" xfId="0" applyFont="1" applyBorder="1" applyAlignment="1">
      <alignment horizontal="right" vertical="center"/>
    </xf>
    <xf numFmtId="3" fontId="5" fillId="0" borderId="45" xfId="0" applyNumberFormat="1" applyFont="1" applyBorder="1" applyAlignment="1">
      <alignment horizontal="right" vertical="center"/>
    </xf>
    <xf numFmtId="3" fontId="5" fillId="0" borderId="19" xfId="0" applyNumberFormat="1" applyFont="1" applyBorder="1" applyAlignment="1">
      <alignment horizontal="right" vertical="center"/>
    </xf>
    <xf numFmtId="3" fontId="5" fillId="0" borderId="20" xfId="0" applyNumberFormat="1" applyFont="1" applyBorder="1" applyAlignment="1">
      <alignment horizontal="right" vertical="center"/>
    </xf>
    <xf numFmtId="0" fontId="6" fillId="0" borderId="25" xfId="0" applyFont="1" applyBorder="1" applyAlignment="1">
      <alignment horizontal="center" vertical="center" wrapText="1"/>
    </xf>
    <xf numFmtId="3" fontId="5" fillId="0" borderId="21" xfId="0" applyNumberFormat="1" applyFont="1" applyBorder="1" applyAlignment="1">
      <alignment horizontal="right" vertical="center"/>
    </xf>
    <xf numFmtId="3" fontId="5" fillId="0" borderId="26" xfId="0" applyNumberFormat="1" applyFont="1" applyBorder="1" applyAlignment="1">
      <alignment horizontal="righ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4" fillId="0" borderId="0" xfId="0" applyFont="1" applyAlignment="1">
      <alignment horizontal="center" vertical="center"/>
    </xf>
    <xf numFmtId="178" fontId="5" fillId="0" borderId="3" xfId="0" applyNumberFormat="1" applyFont="1" applyBorder="1" applyAlignment="1">
      <alignment horizontal="center" vertical="center"/>
    </xf>
    <xf numFmtId="178" fontId="5" fillId="0" borderId="5"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6" xfId="0" applyNumberFormat="1"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177" fontId="5" fillId="0" borderId="16" xfId="0" applyNumberFormat="1" applyFont="1" applyBorder="1" applyAlignment="1">
      <alignment horizontal="center" vertical="center"/>
    </xf>
    <xf numFmtId="177" fontId="5" fillId="0" borderId="14" xfId="0" applyNumberFormat="1" applyFont="1" applyBorder="1" applyAlignment="1">
      <alignment horizontal="center" vertical="center"/>
    </xf>
    <xf numFmtId="177" fontId="5" fillId="0" borderId="15" xfId="0" applyNumberFormat="1" applyFont="1" applyBorder="1" applyAlignment="1">
      <alignment horizontal="center" vertical="center"/>
    </xf>
    <xf numFmtId="57" fontId="5" fillId="0" borderId="13" xfId="0" applyNumberFormat="1" applyFont="1" applyBorder="1" applyAlignment="1">
      <alignment horizontal="center" vertical="center" wrapText="1"/>
    </xf>
    <xf numFmtId="57" fontId="5" fillId="0" borderId="52" xfId="0" applyNumberFormat="1" applyFont="1" applyBorder="1" applyAlignment="1">
      <alignment horizontal="center" vertical="center" wrapText="1"/>
    </xf>
    <xf numFmtId="57" fontId="5" fillId="0" borderId="53" xfId="0" applyNumberFormat="1" applyFont="1" applyBorder="1" applyAlignment="1">
      <alignment horizontal="center" vertical="center" wrapText="1"/>
    </xf>
    <xf numFmtId="57" fontId="5" fillId="0" borderId="54" xfId="0" applyNumberFormat="1" applyFont="1" applyBorder="1" applyAlignment="1">
      <alignment horizontal="center" vertical="center"/>
    </xf>
    <xf numFmtId="57" fontId="5" fillId="0" borderId="19" xfId="0" applyNumberFormat="1" applyFont="1" applyBorder="1" applyAlignment="1">
      <alignment horizontal="center" vertical="center"/>
    </xf>
    <xf numFmtId="57" fontId="5" fillId="0" borderId="20" xfId="0" applyNumberFormat="1"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6" fillId="0" borderId="22" xfId="0" applyFont="1" applyBorder="1" applyAlignment="1">
      <alignment vertical="center" wrapText="1"/>
    </xf>
    <xf numFmtId="0" fontId="6" fillId="0" borderId="25" xfId="0" applyFont="1" applyBorder="1" applyAlignment="1">
      <alignment vertical="center" wrapText="1"/>
    </xf>
    <xf numFmtId="0" fontId="6" fillId="0" borderId="4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3" fontId="5" fillId="0" borderId="33" xfId="0" applyNumberFormat="1" applyFont="1" applyBorder="1" applyAlignment="1">
      <alignment horizontal="right" vertical="center"/>
    </xf>
    <xf numFmtId="3" fontId="5" fillId="0" borderId="35" xfId="0" applyNumberFormat="1" applyFont="1" applyBorder="1" applyAlignment="1">
      <alignment horizontal="right" vertical="center"/>
    </xf>
    <xf numFmtId="3" fontId="5" fillId="0" borderId="28" xfId="0" applyNumberFormat="1" applyFont="1" applyFill="1" applyBorder="1" applyAlignment="1">
      <alignment horizontal="right" vertical="center"/>
    </xf>
    <xf numFmtId="3" fontId="5" fillId="0" borderId="29" xfId="0" applyNumberFormat="1" applyFont="1" applyFill="1" applyBorder="1" applyAlignment="1">
      <alignment horizontal="righ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38" fontId="5" fillId="0" borderId="28" xfId="2" applyFont="1" applyBorder="1" applyAlignment="1">
      <alignment horizontal="right" vertical="center"/>
    </xf>
    <xf numFmtId="38" fontId="5" fillId="0" borderId="29" xfId="2"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3" fontId="5" fillId="0" borderId="31" xfId="0" applyNumberFormat="1" applyFont="1" applyFill="1" applyBorder="1" applyAlignment="1">
      <alignment horizontal="right" vertical="center"/>
    </xf>
    <xf numFmtId="3" fontId="5" fillId="0" borderId="32" xfId="0" applyNumberFormat="1" applyFont="1" applyFill="1" applyBorder="1" applyAlignment="1">
      <alignment horizontal="right" vertical="center"/>
    </xf>
    <xf numFmtId="3" fontId="5" fillId="0" borderId="33" xfId="0" applyNumberFormat="1" applyFont="1" applyFill="1" applyBorder="1" applyAlignment="1">
      <alignment horizontal="right" vertical="center"/>
    </xf>
    <xf numFmtId="3" fontId="5" fillId="0" borderId="35" xfId="0" applyNumberFormat="1" applyFont="1" applyFill="1" applyBorder="1" applyAlignment="1">
      <alignment horizontal="right" vertical="center"/>
    </xf>
    <xf numFmtId="38" fontId="5" fillId="0" borderId="23" xfId="2" applyFont="1" applyBorder="1" applyAlignment="1">
      <alignment horizontal="right" vertical="center"/>
    </xf>
    <xf numFmtId="38" fontId="5" fillId="0" borderId="24" xfId="2" applyFont="1" applyBorder="1" applyAlignment="1">
      <alignment horizontal="right" vertical="center"/>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6" fillId="0" borderId="59" xfId="0" applyFont="1" applyBorder="1" applyAlignment="1">
      <alignment horizontal="left" vertical="center"/>
    </xf>
    <xf numFmtId="0" fontId="6" fillId="0" borderId="39" xfId="0" applyFont="1" applyBorder="1" applyAlignment="1">
      <alignment horizontal="left" vertical="center"/>
    </xf>
    <xf numFmtId="0" fontId="6" fillId="0" borderId="59" xfId="0" applyFont="1" applyBorder="1" applyAlignment="1">
      <alignment horizontal="left" vertical="center" wrapText="1"/>
    </xf>
    <xf numFmtId="0" fontId="6" fillId="0" borderId="39" xfId="0" applyFont="1" applyBorder="1" applyAlignment="1">
      <alignment horizontal="left" vertical="center" wrapText="1"/>
    </xf>
    <xf numFmtId="3" fontId="5" fillId="0" borderId="39" xfId="0" applyNumberFormat="1" applyFont="1" applyBorder="1" applyAlignment="1">
      <alignment horizontal="right" vertical="center"/>
    </xf>
    <xf numFmtId="177" fontId="5" fillId="0" borderId="33" xfId="0" applyNumberFormat="1" applyFont="1" applyBorder="1" applyAlignment="1">
      <alignment horizontal="center" vertical="center"/>
    </xf>
    <xf numFmtId="177" fontId="5" fillId="0" borderId="39" xfId="0" applyNumberFormat="1" applyFont="1" applyBorder="1" applyAlignment="1">
      <alignment horizontal="center" vertical="center"/>
    </xf>
    <xf numFmtId="3" fontId="5" fillId="0" borderId="33" xfId="0" applyNumberFormat="1" applyFont="1" applyBorder="1" applyAlignment="1">
      <alignment horizontal="center" vertical="center"/>
    </xf>
    <xf numFmtId="3" fontId="5" fillId="0" borderId="39" xfId="0" applyNumberFormat="1" applyFont="1" applyBorder="1" applyAlignment="1">
      <alignment horizontal="center" vertical="center"/>
    </xf>
    <xf numFmtId="0" fontId="10" fillId="0" borderId="0" xfId="0" applyFont="1" applyAlignment="1">
      <alignment vertical="center"/>
    </xf>
    <xf numFmtId="0" fontId="6" fillId="0" borderId="8" xfId="0" applyFont="1" applyBorder="1" applyAlignment="1">
      <alignment vertical="center"/>
    </xf>
    <xf numFmtId="0" fontId="6" fillId="0" borderId="3" xfId="0" applyFont="1" applyBorder="1" applyAlignment="1">
      <alignment vertical="center"/>
    </xf>
    <xf numFmtId="57" fontId="6" fillId="2" borderId="13" xfId="0" applyNumberFormat="1" applyFont="1" applyFill="1" applyBorder="1" applyAlignment="1">
      <alignment horizontal="center" vertical="center"/>
    </xf>
    <xf numFmtId="57" fontId="6" fillId="2" borderId="52" xfId="0" applyNumberFormat="1" applyFont="1" applyFill="1" applyBorder="1" applyAlignment="1">
      <alignment horizontal="center" vertical="center"/>
    </xf>
    <xf numFmtId="57" fontId="6" fillId="2" borderId="17" xfId="0" applyNumberFormat="1" applyFont="1" applyFill="1" applyBorder="1" applyAlignment="1">
      <alignment horizontal="center" vertical="center"/>
    </xf>
    <xf numFmtId="57" fontId="6" fillId="2" borderId="53" xfId="0" applyNumberFormat="1" applyFont="1" applyFill="1" applyBorder="1" applyAlignment="1">
      <alignment horizontal="center" vertical="center"/>
    </xf>
    <xf numFmtId="0" fontId="6" fillId="0" borderId="18" xfId="0" applyFont="1" applyBorder="1" applyAlignment="1">
      <alignment vertical="center"/>
    </xf>
    <xf numFmtId="0" fontId="6" fillId="0" borderId="2" xfId="0" applyFont="1" applyBorder="1" applyAlignment="1">
      <alignment vertical="center"/>
    </xf>
    <xf numFmtId="57" fontId="6" fillId="2" borderId="54" xfId="0" applyNumberFormat="1" applyFont="1" applyFill="1" applyBorder="1" applyAlignment="1">
      <alignment horizontal="center" vertical="center"/>
    </xf>
    <xf numFmtId="57" fontId="6" fillId="2" borderId="19" xfId="0" applyNumberFormat="1" applyFont="1" applyFill="1" applyBorder="1" applyAlignment="1">
      <alignment horizontal="center" vertical="center"/>
    </xf>
    <xf numFmtId="57" fontId="6" fillId="2" borderId="55" xfId="0" applyNumberFormat="1" applyFont="1" applyFill="1" applyBorder="1" applyAlignment="1">
      <alignment horizontal="center" vertical="center"/>
    </xf>
    <xf numFmtId="57" fontId="6" fillId="2" borderId="20" xfId="0" applyNumberFormat="1" applyFont="1" applyFill="1" applyBorder="1" applyAlignment="1">
      <alignment horizontal="center"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3" fontId="6" fillId="0" borderId="0" xfId="0" applyNumberFormat="1" applyFont="1" applyAlignment="1">
      <alignment horizontal="center" vertical="center"/>
    </xf>
    <xf numFmtId="0" fontId="6" fillId="0" borderId="12" xfId="0" applyFont="1" applyBorder="1" applyAlignment="1">
      <alignment horizontal="center" vertical="center"/>
    </xf>
    <xf numFmtId="0" fontId="6" fillId="2" borderId="1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8" xfId="0" applyFont="1" applyBorder="1" applyAlignment="1">
      <alignment vertical="center" wrapText="1"/>
    </xf>
    <xf numFmtId="0" fontId="6" fillId="0" borderId="9" xfId="0" applyFont="1" applyBorder="1" applyAlignment="1">
      <alignment vertical="center" wrapText="1"/>
    </xf>
    <xf numFmtId="9" fontId="5" fillId="0" borderId="3" xfId="0" applyNumberFormat="1" applyFont="1" applyBorder="1" applyAlignment="1">
      <alignment horizontal="center" vertical="center"/>
    </xf>
    <xf numFmtId="9" fontId="5" fillId="0" borderId="5" xfId="0" applyNumberFormat="1" applyFont="1" applyBorder="1" applyAlignment="1">
      <alignment horizontal="center" vertical="center"/>
    </xf>
    <xf numFmtId="9" fontId="5" fillId="0" borderId="4" xfId="0" applyNumberFormat="1" applyFont="1" applyBorder="1" applyAlignment="1">
      <alignment horizontal="center" vertical="center"/>
    </xf>
    <xf numFmtId="9" fontId="5" fillId="0" borderId="19" xfId="0" applyNumberFormat="1" applyFont="1" applyBorder="1" applyAlignment="1">
      <alignment horizontal="center" vertical="center"/>
    </xf>
    <xf numFmtId="9" fontId="5" fillId="0" borderId="20" xfId="0" applyNumberFormat="1" applyFont="1" applyBorder="1" applyAlignment="1">
      <alignment horizontal="center" vertical="center"/>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6" fillId="0" borderId="25"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25" xfId="0" applyFont="1" applyBorder="1" applyAlignment="1">
      <alignment horizontal="center" vertical="center"/>
    </xf>
    <xf numFmtId="0" fontId="6" fillId="0" borderId="51" xfId="0" applyFont="1" applyBorder="1" applyAlignment="1">
      <alignment horizontal="center" vertical="center"/>
    </xf>
    <xf numFmtId="0" fontId="6" fillId="0" borderId="42" xfId="0" applyFont="1" applyBorder="1" applyAlignment="1">
      <alignment horizontal="right" vertical="center"/>
    </xf>
    <xf numFmtId="0" fontId="6" fillId="0" borderId="39" xfId="0" applyFont="1" applyBorder="1" applyAlignment="1">
      <alignment horizontal="right" vertical="center"/>
    </xf>
    <xf numFmtId="0" fontId="6" fillId="0" borderId="30" xfId="0" applyFont="1" applyBorder="1" applyAlignment="1">
      <alignment vertical="center"/>
    </xf>
    <xf numFmtId="0" fontId="6" fillId="0" borderId="31" xfId="0" applyFont="1" applyBorder="1" applyAlignment="1">
      <alignment vertical="center"/>
    </xf>
    <xf numFmtId="176" fontId="6" fillId="0" borderId="0" xfId="0" applyNumberFormat="1" applyFont="1" applyAlignment="1">
      <alignment horizontal="center" vertical="center"/>
    </xf>
    <xf numFmtId="0" fontId="6" fillId="0" borderId="33" xfId="0" applyFont="1" applyBorder="1" applyAlignment="1">
      <alignment horizontal="left" vertical="center" wrapText="1"/>
    </xf>
    <xf numFmtId="0" fontId="10" fillId="0" borderId="0" xfId="0" applyFont="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50" xfId="0" applyFont="1" applyBorder="1" applyAlignment="1">
      <alignment vertical="center"/>
    </xf>
    <xf numFmtId="3" fontId="6" fillId="0" borderId="0" xfId="0" applyNumberFormat="1" applyFont="1" applyBorder="1" applyAlignment="1">
      <alignment horizontal="center" vertical="center"/>
    </xf>
    <xf numFmtId="9" fontId="5" fillId="0" borderId="3" xfId="0" applyNumberFormat="1" applyFont="1" applyFill="1" applyBorder="1" applyAlignment="1">
      <alignment horizontal="center" vertical="center"/>
    </xf>
    <xf numFmtId="9" fontId="5" fillId="0" borderId="5" xfId="0" applyNumberFormat="1" applyFont="1" applyFill="1" applyBorder="1" applyAlignment="1">
      <alignment horizontal="center" vertical="center"/>
    </xf>
    <xf numFmtId="9" fontId="5" fillId="0" borderId="4" xfId="0" applyNumberFormat="1" applyFont="1" applyFill="1" applyBorder="1" applyAlignment="1">
      <alignment horizontal="center" vertical="center"/>
    </xf>
    <xf numFmtId="9" fontId="5" fillId="0" borderId="19" xfId="0" applyNumberFormat="1" applyFont="1" applyFill="1" applyBorder="1" applyAlignment="1">
      <alignment horizontal="center" vertical="center"/>
    </xf>
    <xf numFmtId="9" fontId="5" fillId="0" borderId="20" xfId="0" applyNumberFormat="1" applyFont="1" applyFill="1" applyBorder="1" applyAlignment="1">
      <alignment horizontal="center" vertical="center"/>
    </xf>
    <xf numFmtId="177" fontId="5" fillId="0" borderId="33" xfId="0" applyNumberFormat="1" applyFont="1" applyFill="1" applyBorder="1" applyAlignment="1">
      <alignment horizontal="center" vertical="center"/>
    </xf>
    <xf numFmtId="177" fontId="5" fillId="0" borderId="58" xfId="0" applyNumberFormat="1" applyFont="1" applyFill="1" applyBorder="1" applyAlignment="1">
      <alignment horizontal="center" vertical="center"/>
    </xf>
    <xf numFmtId="3" fontId="5" fillId="0" borderId="33" xfId="0" applyNumberFormat="1" applyFont="1" applyFill="1" applyBorder="1" applyAlignment="1">
      <alignment horizontal="center" vertical="center"/>
    </xf>
    <xf numFmtId="3" fontId="5" fillId="0" borderId="58" xfId="0" applyNumberFormat="1" applyFont="1" applyFill="1" applyBorder="1" applyAlignment="1">
      <alignment horizontal="center" vertical="center"/>
    </xf>
    <xf numFmtId="0" fontId="6" fillId="0" borderId="31" xfId="0" applyFont="1" applyBorder="1" applyAlignment="1">
      <alignment horizontal="left" vertical="top"/>
    </xf>
    <xf numFmtId="3" fontId="5" fillId="0" borderId="58" xfId="0" applyNumberFormat="1" applyFont="1" applyBorder="1" applyAlignment="1">
      <alignment horizontal="right" vertical="center"/>
    </xf>
    <xf numFmtId="0" fontId="6" fillId="0" borderId="59" xfId="0" applyFont="1" applyBorder="1" applyAlignment="1">
      <alignment horizontal="left" vertical="top"/>
    </xf>
    <xf numFmtId="0" fontId="6" fillId="0" borderId="58" xfId="0" applyFont="1" applyBorder="1" applyAlignment="1">
      <alignment horizontal="left" vertical="top"/>
    </xf>
    <xf numFmtId="0" fontId="6" fillId="0" borderId="39" xfId="0" applyFont="1" applyBorder="1" applyAlignment="1">
      <alignment horizontal="left" vertical="top"/>
    </xf>
    <xf numFmtId="0" fontId="6" fillId="0" borderId="59" xfId="0" applyFont="1" applyBorder="1" applyAlignment="1">
      <alignment horizontal="left" vertical="top" wrapText="1"/>
    </xf>
    <xf numFmtId="0" fontId="6" fillId="0" borderId="58" xfId="0" applyFont="1" applyBorder="1" applyAlignment="1">
      <alignment horizontal="left" vertical="top" wrapText="1"/>
    </xf>
    <xf numFmtId="0" fontId="6" fillId="0" borderId="39" xfId="0" applyFont="1" applyBorder="1" applyAlignment="1">
      <alignment horizontal="left" vertical="top" wrapText="1"/>
    </xf>
    <xf numFmtId="177" fontId="5" fillId="0" borderId="58" xfId="0" applyNumberFormat="1" applyFont="1" applyBorder="1" applyAlignment="1">
      <alignment horizontal="center" vertical="center"/>
    </xf>
    <xf numFmtId="3" fontId="5" fillId="0" borderId="58" xfId="0" applyNumberFormat="1" applyFont="1" applyBorder="1" applyAlignment="1">
      <alignment horizontal="center" vertical="center"/>
    </xf>
    <xf numFmtId="3" fontId="5" fillId="0" borderId="58" xfId="0" applyNumberFormat="1" applyFont="1" applyFill="1" applyBorder="1" applyAlignment="1">
      <alignment horizontal="right" vertical="center"/>
    </xf>
    <xf numFmtId="0" fontId="6" fillId="0" borderId="33" xfId="0" applyFont="1" applyBorder="1" applyAlignment="1">
      <alignment horizontal="left" vertical="top" wrapText="1"/>
    </xf>
    <xf numFmtId="3" fontId="6" fillId="2" borderId="33" xfId="0" applyNumberFormat="1" applyFont="1" applyFill="1" applyBorder="1" applyAlignment="1">
      <alignment horizontal="center" vertical="center"/>
    </xf>
    <xf numFmtId="3" fontId="6" fillId="2" borderId="58" xfId="0" applyNumberFormat="1" applyFont="1" applyFill="1" applyBorder="1" applyAlignment="1">
      <alignment horizontal="center" vertical="center"/>
    </xf>
    <xf numFmtId="178" fontId="5" fillId="0" borderId="3" xfId="0" applyNumberFormat="1" applyFont="1" applyFill="1" applyBorder="1" applyAlignment="1">
      <alignment horizontal="center" vertical="center"/>
    </xf>
    <xf numFmtId="178" fontId="5" fillId="0" borderId="5" xfId="0" applyNumberFormat="1" applyFont="1" applyFill="1" applyBorder="1" applyAlignment="1">
      <alignment horizontal="center" vertical="center"/>
    </xf>
    <xf numFmtId="178" fontId="5" fillId="0" borderId="4" xfId="0" applyNumberFormat="1" applyFont="1" applyFill="1" applyBorder="1" applyAlignment="1">
      <alignment horizontal="center" vertical="center"/>
    </xf>
    <xf numFmtId="178" fontId="5" fillId="0" borderId="19" xfId="0" applyNumberFormat="1" applyFont="1" applyFill="1" applyBorder="1" applyAlignment="1">
      <alignment horizontal="center" vertical="center"/>
    </xf>
    <xf numFmtId="178" fontId="5" fillId="0" borderId="20" xfId="0" applyNumberFormat="1" applyFont="1" applyFill="1" applyBorder="1" applyAlignment="1">
      <alignment horizontal="center" vertical="center"/>
    </xf>
    <xf numFmtId="176" fontId="6" fillId="0" borderId="60" xfId="0" applyNumberFormat="1" applyFont="1" applyBorder="1" applyAlignment="1">
      <alignment horizontal="center" vertical="center"/>
    </xf>
    <xf numFmtId="176" fontId="6" fillId="0" borderId="61" xfId="0" applyNumberFormat="1" applyFont="1" applyBorder="1" applyAlignment="1">
      <alignment horizontal="center" vertical="center"/>
    </xf>
    <xf numFmtId="0" fontId="6" fillId="0" borderId="63" xfId="0" applyFont="1" applyBorder="1" applyAlignment="1">
      <alignment horizontal="left" vertical="top"/>
    </xf>
    <xf numFmtId="0" fontId="6" fillId="0" borderId="57" xfId="0" applyFont="1" applyBorder="1" applyAlignment="1">
      <alignment horizontal="left" vertical="top"/>
    </xf>
    <xf numFmtId="0" fontId="6" fillId="0" borderId="62" xfId="0" applyFont="1" applyBorder="1" applyAlignment="1">
      <alignment horizontal="left" vertical="top"/>
    </xf>
    <xf numFmtId="0" fontId="6" fillId="0" borderId="63" xfId="0" applyFont="1" applyBorder="1" applyAlignment="1">
      <alignment horizontal="left" vertical="top" wrapText="1"/>
    </xf>
    <xf numFmtId="0" fontId="6" fillId="0" borderId="57" xfId="0" applyFont="1" applyBorder="1" applyAlignment="1">
      <alignment horizontal="left" vertical="top" wrapText="1"/>
    </xf>
    <xf numFmtId="0" fontId="6" fillId="0" borderId="62" xfId="0" applyFont="1" applyBorder="1" applyAlignment="1">
      <alignment horizontal="left" vertical="top" wrapText="1"/>
    </xf>
    <xf numFmtId="0" fontId="6" fillId="0" borderId="21" xfId="0" applyFont="1" applyBorder="1" applyAlignment="1">
      <alignment horizontal="left" vertical="top"/>
    </xf>
    <xf numFmtId="3" fontId="5" fillId="0" borderId="59" xfId="0" applyNumberFormat="1" applyFont="1" applyFill="1" applyBorder="1" applyAlignment="1">
      <alignment horizontal="right" vertical="center"/>
    </xf>
    <xf numFmtId="177" fontId="5" fillId="0" borderId="59" xfId="0" applyNumberFormat="1" applyFont="1" applyFill="1" applyBorder="1" applyAlignment="1">
      <alignment horizontal="center" vertical="center"/>
    </xf>
    <xf numFmtId="177" fontId="5" fillId="0" borderId="31" xfId="0" applyNumberFormat="1" applyFont="1" applyFill="1" applyBorder="1" applyAlignment="1">
      <alignment horizontal="center" vertical="center"/>
    </xf>
    <xf numFmtId="3" fontId="5" fillId="0" borderId="59" xfId="0" applyNumberFormat="1" applyFont="1" applyFill="1" applyBorder="1" applyAlignment="1">
      <alignment horizontal="center" vertical="center"/>
    </xf>
    <xf numFmtId="3" fontId="5" fillId="0" borderId="31" xfId="0" applyNumberFormat="1" applyFont="1" applyFill="1" applyBorder="1" applyAlignment="1">
      <alignment horizontal="center" vertical="center"/>
    </xf>
    <xf numFmtId="177" fontId="5" fillId="0" borderId="39" xfId="0" applyNumberFormat="1" applyFont="1" applyFill="1" applyBorder="1" applyAlignment="1">
      <alignment horizontal="center" vertical="center"/>
    </xf>
    <xf numFmtId="3" fontId="5" fillId="0" borderId="39" xfId="0" applyNumberFormat="1" applyFont="1" applyFill="1" applyBorder="1" applyAlignment="1">
      <alignment horizontal="center" vertical="center"/>
    </xf>
    <xf numFmtId="3" fontId="5" fillId="0" borderId="59" xfId="0" applyNumberFormat="1" applyFont="1" applyBorder="1" applyAlignment="1">
      <alignment horizontal="right" vertical="center"/>
    </xf>
    <xf numFmtId="3" fontId="5" fillId="0" borderId="39" xfId="0" applyNumberFormat="1" applyFont="1" applyFill="1" applyBorder="1" applyAlignment="1">
      <alignment horizontal="right" vertical="center"/>
    </xf>
    <xf numFmtId="3" fontId="5" fillId="0" borderId="23" xfId="0" applyNumberFormat="1" applyFont="1" applyBorder="1" applyAlignment="1">
      <alignment horizontal="right" vertical="center" shrinkToFit="1"/>
    </xf>
    <xf numFmtId="3" fontId="5" fillId="0" borderId="24" xfId="0" applyNumberFormat="1" applyFont="1" applyBorder="1" applyAlignment="1">
      <alignment horizontal="right" vertical="center" shrinkToFit="1"/>
    </xf>
    <xf numFmtId="3" fontId="5" fillId="0" borderId="0" xfId="0" applyNumberFormat="1" applyFont="1" applyFill="1" applyBorder="1" applyAlignment="1">
      <alignment horizontal="right" vertical="center"/>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tabSelected="1" view="pageBreakPreview" zoomScale="156" zoomScaleNormal="100" zoomScaleSheetLayoutView="100" workbookViewId="0">
      <selection sqref="A1:H1"/>
    </sheetView>
  </sheetViews>
  <sheetFormatPr defaultColWidth="9" defaultRowHeight="12" x14ac:dyDescent="0.4"/>
  <cols>
    <col min="1" max="1" width="0.75" style="1" customWidth="1"/>
    <col min="2" max="2" width="3.125" style="1" bestFit="1" customWidth="1"/>
    <col min="3" max="3" width="10.625" style="1" customWidth="1"/>
    <col min="4" max="4" width="20.625" style="1" customWidth="1"/>
    <col min="5" max="5" width="25.625" style="1" customWidth="1"/>
    <col min="6" max="6" width="10.625" style="1" customWidth="1"/>
    <col min="7" max="7" width="15.625" style="1" customWidth="1"/>
    <col min="8" max="8" width="0.75" style="1" customWidth="1"/>
    <col min="9" max="10" width="9" style="1" customWidth="1"/>
    <col min="11" max="16384" width="9" style="1"/>
  </cols>
  <sheetData>
    <row r="1" spans="1:15" ht="18.75" customHeight="1" x14ac:dyDescent="0.4">
      <c r="A1" s="110" t="s">
        <v>55</v>
      </c>
      <c r="B1" s="110"/>
      <c r="C1" s="110"/>
      <c r="D1" s="110"/>
      <c r="E1" s="110"/>
      <c r="F1" s="110"/>
      <c r="G1" s="110"/>
      <c r="H1" s="110"/>
    </row>
    <row r="2" spans="1:15" x14ac:dyDescent="0.4">
      <c r="B2" s="2"/>
      <c r="C2" s="8" t="s">
        <v>0</v>
      </c>
      <c r="D2" s="52" t="s">
        <v>64</v>
      </c>
      <c r="E2" s="6"/>
      <c r="F2" s="8" t="s">
        <v>1</v>
      </c>
      <c r="G2" s="53">
        <v>45608</v>
      </c>
    </row>
    <row r="3" spans="1:15" ht="15" customHeight="1" x14ac:dyDescent="0.4">
      <c r="B3" s="2"/>
      <c r="C3" s="6"/>
      <c r="D3" s="6"/>
      <c r="E3" s="6"/>
      <c r="F3" s="6"/>
      <c r="G3" s="6"/>
      <c r="H3" s="6"/>
    </row>
    <row r="4" spans="1:15" ht="15" customHeight="1" thickBot="1" x14ac:dyDescent="0.45">
      <c r="B4" s="1" t="s">
        <v>2</v>
      </c>
      <c r="C4" s="100" t="s">
        <v>3</v>
      </c>
      <c r="D4" s="100"/>
      <c r="E4" s="100"/>
      <c r="F4" s="100"/>
      <c r="G4" s="6"/>
    </row>
    <row r="5" spans="1:15" ht="69.75" customHeight="1" thickBot="1" x14ac:dyDescent="0.45">
      <c r="C5" s="111" t="s">
        <v>4</v>
      </c>
      <c r="D5" s="112"/>
      <c r="E5" s="89" t="s">
        <v>82</v>
      </c>
      <c r="F5" s="89"/>
      <c r="G5" s="90"/>
      <c r="H5" s="13"/>
    </row>
    <row r="6" spans="1:15" ht="15" customHeight="1" x14ac:dyDescent="0.4"/>
    <row r="7" spans="1:15" ht="15" customHeight="1" thickBot="1" x14ac:dyDescent="0.45">
      <c r="B7" s="1" t="s">
        <v>5</v>
      </c>
      <c r="C7" s="100" t="s">
        <v>6</v>
      </c>
      <c r="D7" s="100"/>
      <c r="E7" s="100"/>
      <c r="F7" s="100"/>
    </row>
    <row r="8" spans="1:15" ht="15" customHeight="1" x14ac:dyDescent="0.4">
      <c r="C8" s="113" t="s">
        <v>7</v>
      </c>
      <c r="D8" s="20" t="s">
        <v>88</v>
      </c>
      <c r="E8" s="249">
        <f>'R3.3-4'!E6+'R3.10'!E6+'R3.11'!E6+'R3.12'!E6+'R4.1'!E6+'R4.4'!E6+'R4.5'!E6+'R4.6'!E6+'R4.7'!E6+'R4.8'!E6+'R4.9'!E6+'R4.10'!E6</f>
        <v>0</v>
      </c>
      <c r="F8" s="249"/>
      <c r="G8" s="250"/>
      <c r="H8" s="9"/>
    </row>
    <row r="9" spans="1:15" ht="15" customHeight="1" x14ac:dyDescent="0.4">
      <c r="C9" s="114"/>
      <c r="D9" s="21" t="s">
        <v>9</v>
      </c>
      <c r="E9" s="84">
        <f>'R3.3-4'!E7+'R3.10'!E7+'R3.11'!E7+'R3.12'!E7+'R4.1'!E7+'R4.4'!E7+'R4.5'!E7+'R4.6'!E7+'R4.7'!E7+'R4.8'!E7+'R4.9'!E7+'R4.10'!E7</f>
        <v>220784760</v>
      </c>
      <c r="F9" s="84"/>
      <c r="G9" s="85"/>
      <c r="H9" s="9"/>
    </row>
    <row r="10" spans="1:15" ht="15" customHeight="1" x14ac:dyDescent="0.4">
      <c r="C10" s="114"/>
      <c r="D10" s="21" t="s">
        <v>10</v>
      </c>
      <c r="E10" s="84">
        <f>'R3.3-4'!E8+'R3.10'!E8+'R3.11'!E8+'R3.12'!E8+'R4.1'!E8+'R4.4'!E8+'R4.5'!E8+'R4.6'!E8+'R4.7'!E8+'R4.8'!E8+'R4.9'!E8+'R4.10'!E8</f>
        <v>25911362306</v>
      </c>
      <c r="F10" s="84"/>
      <c r="G10" s="85"/>
      <c r="H10" s="9"/>
    </row>
    <row r="11" spans="1:15" ht="15" customHeight="1" x14ac:dyDescent="0.4">
      <c r="C11" s="115"/>
      <c r="D11" s="50" t="s">
        <v>11</v>
      </c>
      <c r="E11" s="118">
        <f>'R3.3-4'!E9+'R3.10'!E9+'R3.11'!E9+'R3.12'!E9+'R4.1'!E9+'R4.4'!E9+'R4.5'!E9+'R4.6'!E9+'R4.7'!E9+'R4.8'!E9+'R4.9'!E9+'R4.10'!E9</f>
        <v>0</v>
      </c>
      <c r="F11" s="118"/>
      <c r="G11" s="119"/>
      <c r="H11" s="9"/>
    </row>
    <row r="12" spans="1:15" ht="15" customHeight="1" thickBot="1" x14ac:dyDescent="0.45">
      <c r="C12" s="78" t="s">
        <v>47</v>
      </c>
      <c r="D12" s="79"/>
      <c r="E12" s="80">
        <f>SUM(E8:G11)</f>
        <v>26132147066</v>
      </c>
      <c r="F12" s="81"/>
      <c r="G12" s="82"/>
      <c r="H12" s="9"/>
    </row>
    <row r="13" spans="1:15" x14ac:dyDescent="0.4">
      <c r="C13" s="86" t="s">
        <v>12</v>
      </c>
      <c r="D13" s="87"/>
      <c r="E13" s="87"/>
      <c r="F13" s="87"/>
      <c r="G13" s="88"/>
      <c r="H13" s="12"/>
      <c r="N13" s="14"/>
      <c r="O13" s="14"/>
    </row>
    <row r="14" spans="1:15" ht="15" customHeight="1" x14ac:dyDescent="0.4">
      <c r="C14" s="83" t="s">
        <v>13</v>
      </c>
      <c r="D14" s="21" t="s">
        <v>89</v>
      </c>
      <c r="E14" s="84">
        <f>'R3.3-4'!E15+'R3.10'!E17+'R3.11'!E17+'R3.12'!E17+'R4.1'!E17+'R4.4'!E17+'R4.5'!E17+'R4.6'!E17+'R4.7'!E17+'R4.8'!E17+'R4.9'!E17+'R4.10'!E17</f>
        <v>0</v>
      </c>
      <c r="F14" s="84"/>
      <c r="G14" s="85"/>
      <c r="H14" s="10"/>
      <c r="N14" s="14"/>
      <c r="O14" s="14"/>
    </row>
    <row r="15" spans="1:15" ht="15" customHeight="1" x14ac:dyDescent="0.4">
      <c r="C15" s="83"/>
      <c r="D15" s="51" t="s">
        <v>78</v>
      </c>
      <c r="E15" s="84">
        <f>'R3.3-4'!E18+'R3.10'!E22+'R3.11'!E22+'R3.12'!E22+'R4.1'!E22+'R4.4'!E22+'R4.5'!E20+'R4.6'!E20+'R4.7'!E20+'R4.8'!E20+'R4.9'!E20+'R4.10'!E20</f>
        <v>94075000</v>
      </c>
      <c r="F15" s="84"/>
      <c r="G15" s="85"/>
      <c r="H15" s="10"/>
    </row>
    <row r="16" spans="1:15" ht="15" customHeight="1" x14ac:dyDescent="0.4">
      <c r="C16" s="83"/>
      <c r="D16" s="21" t="s">
        <v>15</v>
      </c>
      <c r="E16" s="84">
        <f>'R3.3-4'!E21+'R3.10'!E27+'R3.11'!E27+'R3.12'!E27+'R4.1'!E27+'R4.4'!E27+'R4.5'!E25+'R4.6'!E25+'R4.7'!E25+'R4.8'!E25+'R4.9'!E25+'R4.10'!E25</f>
        <v>8218802572</v>
      </c>
      <c r="F16" s="84"/>
      <c r="G16" s="85"/>
      <c r="H16" s="10"/>
    </row>
    <row r="17" spans="2:8" ht="15" customHeight="1" x14ac:dyDescent="0.4">
      <c r="C17" s="83"/>
      <c r="D17" s="51" t="s">
        <v>16</v>
      </c>
      <c r="E17" s="84">
        <f>'R3.3-4'!E24+'R3.10'!E32+'R3.11'!E32+'R3.12'!E32+'R4.1'!E32+'R4.4'!E32+'R4.5'!E28+'R4.6'!E28+'R4.7'!E28+'R4.8'!E28+'R4.9'!E28+'R4.10'!E28</f>
        <v>0</v>
      </c>
      <c r="F17" s="84"/>
      <c r="G17" s="85"/>
      <c r="H17" s="10"/>
    </row>
    <row r="18" spans="2:8" ht="15" customHeight="1" x14ac:dyDescent="0.4">
      <c r="C18" s="134" t="s">
        <v>17</v>
      </c>
      <c r="D18" s="135"/>
      <c r="E18" s="130">
        <f>'R3.3-4'!E26+'R3.10'!E34+'R3.11'!E34+'R3.12'!E34+'R4.1'!E34+'R4.4'!E34+'R4.5'!E30+'R4.6'!E30+'R4.7'!E30+'R4.8'!E30+'R4.9'!E30+'R4.10'!E30</f>
        <v>2808706725</v>
      </c>
      <c r="F18" s="130"/>
      <c r="G18" s="131"/>
      <c r="H18" s="10"/>
    </row>
    <row r="19" spans="2:8" ht="15" customHeight="1" thickBot="1" x14ac:dyDescent="0.45">
      <c r="C19" s="78" t="s">
        <v>47</v>
      </c>
      <c r="D19" s="79"/>
      <c r="E19" s="80">
        <f>SUM(E14:G18)</f>
        <v>11121584297</v>
      </c>
      <c r="F19" s="81"/>
      <c r="G19" s="82"/>
      <c r="H19" s="10"/>
    </row>
    <row r="20" spans="2:8" ht="15" customHeight="1" x14ac:dyDescent="0.4">
      <c r="C20" s="116" t="s">
        <v>83</v>
      </c>
      <c r="D20" s="117"/>
      <c r="E20" s="132">
        <f>'R3.3-4'!E28+'R3.10'!E36+'R3.11'!E36+'R3.12'!E36+'R4.1'!E36+'R4.4'!E36+'R4.5'!E32+'R4.6'!E32+'R4.7'!E32+'R4.8'!E32+'R4.9'!E32+'R4.10'!E32</f>
        <v>1829900</v>
      </c>
      <c r="F20" s="132"/>
      <c r="G20" s="133"/>
      <c r="H20" s="9"/>
    </row>
    <row r="21" spans="2:8" ht="15" customHeight="1" thickBot="1" x14ac:dyDescent="0.45">
      <c r="C21" s="122" t="s">
        <v>18</v>
      </c>
      <c r="D21" s="123"/>
      <c r="E21" s="124">
        <f>'R3.3-4'!E29+'R3.10'!E37+'R3.11'!E37+'R3.12'!E37+'R4.1'!E37+'R4.4'!E37+'R4.5'!E33+'R4.6'!E33+'R4.7'!E33+'R4.8'!E33+'R4.9'!E33+'R4.10'!E33</f>
        <v>18839</v>
      </c>
      <c r="F21" s="124"/>
      <c r="G21" s="125"/>
      <c r="H21" s="9"/>
    </row>
    <row r="22" spans="2:8" ht="15" customHeight="1" x14ac:dyDescent="0.4">
      <c r="C22" s="126" t="s">
        <v>84</v>
      </c>
      <c r="D22" s="127"/>
      <c r="E22" s="128">
        <f>(E8+E10)/E20</f>
        <v>14159.98814470736</v>
      </c>
      <c r="F22" s="128"/>
      <c r="G22" s="129"/>
      <c r="H22" s="9"/>
    </row>
    <row r="23" spans="2:8" ht="15" customHeight="1" thickBot="1" x14ac:dyDescent="0.45">
      <c r="C23" s="136" t="s">
        <v>85</v>
      </c>
      <c r="D23" s="137"/>
      <c r="E23" s="120">
        <f>(E9+E11)/E21</f>
        <v>11719.558362970434</v>
      </c>
      <c r="F23" s="120"/>
      <c r="G23" s="121"/>
      <c r="H23" s="9"/>
    </row>
    <row r="24" spans="2:8" ht="15" customHeight="1" x14ac:dyDescent="0.4">
      <c r="C24" s="15" t="s">
        <v>90</v>
      </c>
      <c r="D24" s="15"/>
      <c r="E24" s="251"/>
      <c r="F24" s="251"/>
      <c r="G24" s="251"/>
      <c r="H24" s="9"/>
    </row>
    <row r="25" spans="2:8" ht="15" customHeight="1" x14ac:dyDescent="0.4">
      <c r="C25" s="9" t="s">
        <v>86</v>
      </c>
      <c r="D25" s="9"/>
      <c r="F25" s="9"/>
      <c r="G25" s="9"/>
      <c r="H25" s="9"/>
    </row>
    <row r="26" spans="2:8" ht="15" customHeight="1" x14ac:dyDescent="0.4">
      <c r="C26" s="9" t="s">
        <v>87</v>
      </c>
      <c r="D26" s="9"/>
      <c r="E26" s="9"/>
      <c r="F26" s="9"/>
      <c r="G26" s="9"/>
      <c r="H26" s="9"/>
    </row>
    <row r="27" spans="2:8" ht="15" customHeight="1" x14ac:dyDescent="0.4"/>
    <row r="28" spans="2:8" ht="15" customHeight="1" x14ac:dyDescent="0.4">
      <c r="B28" s="1" t="s">
        <v>21</v>
      </c>
      <c r="C28" s="100" t="s">
        <v>22</v>
      </c>
      <c r="D28" s="100"/>
      <c r="E28" s="100"/>
      <c r="F28" s="100"/>
    </row>
    <row r="29" spans="2:8" ht="12.75" thickBot="1" x14ac:dyDescent="0.45">
      <c r="C29" s="6"/>
      <c r="D29" s="6"/>
      <c r="E29" s="7" t="s">
        <v>23</v>
      </c>
      <c r="F29" s="91" t="s">
        <v>24</v>
      </c>
      <c r="G29" s="91"/>
      <c r="H29" s="7"/>
    </row>
    <row r="30" spans="2:8" ht="22.5" customHeight="1" x14ac:dyDescent="0.4">
      <c r="C30" s="96" t="s">
        <v>25</v>
      </c>
      <c r="D30" s="97"/>
      <c r="E30" s="104" t="s">
        <v>65</v>
      </c>
      <c r="F30" s="105"/>
      <c r="G30" s="106"/>
      <c r="H30" s="11"/>
    </row>
    <row r="31" spans="2:8" ht="15" customHeight="1" thickBot="1" x14ac:dyDescent="0.45">
      <c r="C31" s="98" t="s">
        <v>26</v>
      </c>
      <c r="D31" s="99"/>
      <c r="E31" s="107" t="s">
        <v>65</v>
      </c>
      <c r="F31" s="108"/>
      <c r="G31" s="109"/>
      <c r="H31" s="11"/>
    </row>
    <row r="32" spans="2:8" ht="15" customHeight="1" thickBot="1" x14ac:dyDescent="0.45">
      <c r="C32" s="98" t="s">
        <v>52</v>
      </c>
      <c r="D32" s="99"/>
      <c r="E32" s="101">
        <f>34+78+15+28+155</f>
        <v>310</v>
      </c>
      <c r="F32" s="102"/>
      <c r="G32" s="103"/>
      <c r="H32" s="11"/>
    </row>
    <row r="33" spans="2:8" ht="15" customHeight="1" x14ac:dyDescent="0.4">
      <c r="C33" s="15" t="s">
        <v>53</v>
      </c>
      <c r="D33" s="15"/>
      <c r="E33" s="16"/>
      <c r="F33" s="16"/>
      <c r="G33" s="16"/>
      <c r="H33" s="11"/>
    </row>
    <row r="34" spans="2:8" ht="15" customHeight="1" x14ac:dyDescent="0.4"/>
    <row r="35" spans="2:8" ht="15" customHeight="1" thickBot="1" x14ac:dyDescent="0.45">
      <c r="B35" s="1" t="s">
        <v>27</v>
      </c>
      <c r="C35" s="100" t="s">
        <v>28</v>
      </c>
      <c r="D35" s="100"/>
      <c r="E35" s="100"/>
      <c r="F35" s="100"/>
    </row>
    <row r="36" spans="2:8" ht="15" customHeight="1" x14ac:dyDescent="0.4">
      <c r="C36" s="138" t="s">
        <v>29</v>
      </c>
      <c r="D36" s="4" t="s">
        <v>30</v>
      </c>
      <c r="E36" s="92">
        <f>(SUM(E16:G17))/(SUM(E14:G17))</f>
        <v>0.98868322079987447</v>
      </c>
      <c r="F36" s="92"/>
      <c r="G36" s="93"/>
    </row>
    <row r="37" spans="2:8" ht="15" customHeight="1" thickBot="1" x14ac:dyDescent="0.45">
      <c r="C37" s="139"/>
      <c r="D37" s="5" t="s">
        <v>31</v>
      </c>
      <c r="E37" s="94">
        <f>(SUM(E14:G15))/(SUM(E14:G17))</f>
        <v>1.1316779200125577E-2</v>
      </c>
      <c r="F37" s="94"/>
      <c r="G37" s="95"/>
    </row>
    <row r="38" spans="2:8" ht="15" customHeight="1" x14ac:dyDescent="0.4"/>
    <row r="39" spans="2:8" ht="15" customHeight="1" thickBot="1" x14ac:dyDescent="0.45">
      <c r="B39" s="1" t="s">
        <v>32</v>
      </c>
      <c r="C39" s="100" t="s">
        <v>33</v>
      </c>
      <c r="D39" s="100"/>
      <c r="E39" s="100"/>
      <c r="F39" s="100"/>
      <c r="G39" s="100"/>
      <c r="H39" s="100"/>
    </row>
    <row r="40" spans="2:8" ht="70.150000000000006" customHeight="1" thickBot="1" x14ac:dyDescent="0.45">
      <c r="C40" s="3" t="s">
        <v>34</v>
      </c>
      <c r="D40" s="89" t="s">
        <v>79</v>
      </c>
      <c r="E40" s="89"/>
      <c r="F40" s="89"/>
      <c r="G40" s="90"/>
      <c r="H40" s="13"/>
    </row>
  </sheetData>
  <mergeCells count="44">
    <mergeCell ref="C19:D19"/>
    <mergeCell ref="E19:G19"/>
    <mergeCell ref="C18:D18"/>
    <mergeCell ref="C23:D23"/>
    <mergeCell ref="C36:C37"/>
    <mergeCell ref="C8:C11"/>
    <mergeCell ref="C28:F28"/>
    <mergeCell ref="C35:F35"/>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40:G40"/>
    <mergeCell ref="F29:G29"/>
    <mergeCell ref="E36:G36"/>
    <mergeCell ref="E37:G37"/>
    <mergeCell ref="C30:D30"/>
    <mergeCell ref="C31:D31"/>
    <mergeCell ref="C39:H39"/>
    <mergeCell ref="C32:D32"/>
    <mergeCell ref="E32:G32"/>
    <mergeCell ref="E30:G30"/>
    <mergeCell ref="E31:G31"/>
    <mergeCell ref="C12:D12"/>
    <mergeCell ref="E12:G12"/>
    <mergeCell ref="C14:C17"/>
    <mergeCell ref="E15:G15"/>
    <mergeCell ref="E17:G17"/>
    <mergeCell ref="E16:G16"/>
    <mergeCell ref="C13:G13"/>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63D7A-E968-43A8-8DBF-C6D6ACCED9ED}">
  <sheetPr>
    <pageSetUpPr fitToPage="1"/>
  </sheetPr>
  <dimension ref="A1:J51"/>
  <sheetViews>
    <sheetView view="pageBreakPreview" zoomScale="95"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15544306</v>
      </c>
      <c r="F7" s="166"/>
      <c r="G7" s="166"/>
      <c r="H7" s="166"/>
      <c r="I7" s="166"/>
    </row>
    <row r="8" spans="1:10" ht="15" customHeight="1" x14ac:dyDescent="0.4">
      <c r="C8" s="114"/>
      <c r="D8" s="21" t="s">
        <v>10</v>
      </c>
      <c r="E8" s="55">
        <v>2681094095</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2696638401</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24.75"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42</v>
      </c>
      <c r="H15" s="210" t="s">
        <v>42</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186"/>
      <c r="D18" s="217" t="s">
        <v>44</v>
      </c>
      <c r="E18" s="30"/>
      <c r="F18" s="247">
        <v>5000</v>
      </c>
      <c r="G18" s="145" t="s">
        <v>42</v>
      </c>
      <c r="H18" s="147" t="s">
        <v>42</v>
      </c>
      <c r="I18" s="64" t="s">
        <v>68</v>
      </c>
    </row>
    <row r="19" spans="3:9" ht="68.25" thickBot="1" x14ac:dyDescent="0.45">
      <c r="C19" s="186"/>
      <c r="D19" s="219"/>
      <c r="E19" s="31"/>
      <c r="F19" s="144"/>
      <c r="G19" s="220"/>
      <c r="H19" s="221"/>
      <c r="I19" s="77" t="s">
        <v>77</v>
      </c>
    </row>
    <row r="20" spans="3:9" ht="15" customHeight="1" thickBot="1" x14ac:dyDescent="0.45">
      <c r="C20" s="186"/>
      <c r="D20" s="26" t="s">
        <v>43</v>
      </c>
      <c r="E20" s="58">
        <v>6455000</v>
      </c>
      <c r="F20" s="27"/>
      <c r="G20" s="28"/>
      <c r="H20" s="27"/>
      <c r="I20" s="29"/>
    </row>
    <row r="21" spans="3:9" ht="29.25"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831983000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1"/>
    </row>
    <row r="30" spans="3:9" ht="15" customHeight="1" thickBot="1" x14ac:dyDescent="0.45">
      <c r="C30" s="188"/>
      <c r="D30" s="26" t="s">
        <v>43</v>
      </c>
      <c r="E30" s="58">
        <v>75207000</v>
      </c>
      <c r="F30" s="27"/>
      <c r="G30" s="28"/>
      <c r="H30" s="33"/>
      <c r="I30" s="29"/>
    </row>
    <row r="31" spans="3:9" ht="15" customHeight="1" thickBot="1" x14ac:dyDescent="0.45">
      <c r="C31" s="189" t="s">
        <v>47</v>
      </c>
      <c r="D31" s="190"/>
      <c r="E31" s="59">
        <f>E17+E20+E25+E28+E30</f>
        <v>913645000</v>
      </c>
      <c r="F31" s="34"/>
      <c r="G31" s="35"/>
      <c r="H31" s="36"/>
      <c r="I31" s="37"/>
    </row>
    <row r="32" spans="3:9" ht="15" customHeight="1" x14ac:dyDescent="0.4">
      <c r="C32" s="191" t="s">
        <v>49</v>
      </c>
      <c r="D32" s="192"/>
      <c r="E32" s="60">
        <v>182087</v>
      </c>
      <c r="F32" s="193"/>
      <c r="G32" s="193"/>
      <c r="H32" s="193"/>
      <c r="I32" s="193"/>
    </row>
    <row r="33" spans="2:9" ht="15" customHeight="1" thickBot="1" x14ac:dyDescent="0.45">
      <c r="C33" s="164" t="s">
        <v>50</v>
      </c>
      <c r="D33" s="165"/>
      <c r="E33" s="61">
        <v>1291</v>
      </c>
      <c r="F33" s="38"/>
      <c r="G33" s="38"/>
      <c r="H33" s="38"/>
      <c r="I33" s="38"/>
    </row>
    <row r="34" spans="2:9" ht="15" customHeight="1" x14ac:dyDescent="0.4">
      <c r="C34" s="162" t="s">
        <v>19</v>
      </c>
      <c r="D34" s="163"/>
      <c r="E34" s="62">
        <f>(E6+E8)/E32</f>
        <v>14724.247722242664</v>
      </c>
      <c r="F34" s="38"/>
      <c r="G34" s="38"/>
      <c r="H34" s="38"/>
      <c r="I34" s="38"/>
    </row>
    <row r="35" spans="2:9" ht="15" customHeight="1" thickBot="1" x14ac:dyDescent="0.45">
      <c r="C35" s="164" t="s">
        <v>20</v>
      </c>
      <c r="D35" s="165"/>
      <c r="E35" s="63">
        <f>(E7+E9)/E33</f>
        <v>12040.515879163439</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31</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7.698839985783087E-3</v>
      </c>
      <c r="F47" s="226"/>
      <c r="G47" s="226"/>
      <c r="H47" s="226"/>
      <c r="I47" s="227"/>
    </row>
    <row r="48" spans="2:9" ht="15" customHeight="1" thickBot="1" x14ac:dyDescent="0.45">
      <c r="C48" s="174"/>
      <c r="D48" s="43" t="s">
        <v>31</v>
      </c>
      <c r="E48" s="228">
        <f>(E25+E28)/(E17+E20+E25+E28)</f>
        <v>0.99230116001421687</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F18:F19"/>
    <mergeCell ref="G18:G19"/>
    <mergeCell ref="H18:H19"/>
    <mergeCell ref="F21:F22"/>
    <mergeCell ref="G21:G22"/>
    <mergeCell ref="H21:H22"/>
    <mergeCell ref="C6:C9"/>
    <mergeCell ref="F6:I6"/>
    <mergeCell ref="F7:I7"/>
    <mergeCell ref="F8:I8"/>
    <mergeCell ref="F9:I9"/>
    <mergeCell ref="A1:J1"/>
    <mergeCell ref="C2:G2"/>
    <mergeCell ref="C3:D3"/>
    <mergeCell ref="E3:I3"/>
    <mergeCell ref="C5:G5"/>
    <mergeCell ref="C10:D10"/>
    <mergeCell ref="C11:E12"/>
    <mergeCell ref="F11:I11"/>
    <mergeCell ref="C13:C28"/>
    <mergeCell ref="D13:D16"/>
    <mergeCell ref="F13:F14"/>
    <mergeCell ref="G13:G14"/>
    <mergeCell ref="H13:H14"/>
    <mergeCell ref="F15:F16"/>
    <mergeCell ref="G15:G16"/>
    <mergeCell ref="H15:H16"/>
    <mergeCell ref="D18:D19"/>
    <mergeCell ref="H23:H24"/>
    <mergeCell ref="F26:F27"/>
    <mergeCell ref="G26:G27"/>
    <mergeCell ref="H26:H27"/>
    <mergeCell ref="F32:I32"/>
    <mergeCell ref="F23:F24"/>
    <mergeCell ref="G23:G24"/>
    <mergeCell ref="C34:D34"/>
    <mergeCell ref="C35:D35"/>
    <mergeCell ref="F35:I35"/>
    <mergeCell ref="C33:D33"/>
    <mergeCell ref="D21:D24"/>
    <mergeCell ref="D26:D27"/>
    <mergeCell ref="C29:C30"/>
    <mergeCell ref="C31:D31"/>
    <mergeCell ref="C32:D32"/>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7" orientation="portrait" r:id="rId1"/>
  <headerFooter scaleWithDoc="0" alignWithMargins="0"/>
  <rowBreaks count="1" manualBreakCount="1">
    <brk id="28"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48AB6-9C50-414B-B03F-3954636D8649}">
  <sheetPr>
    <pageSetUpPr fitToPage="1"/>
  </sheetPr>
  <dimension ref="A1:J51"/>
  <sheetViews>
    <sheetView view="pageBreakPreview" zoomScale="96"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14269640</v>
      </c>
      <c r="F7" s="166"/>
      <c r="G7" s="166"/>
      <c r="H7" s="166"/>
      <c r="I7" s="166"/>
    </row>
    <row r="8" spans="1:10" ht="15" customHeight="1" x14ac:dyDescent="0.4">
      <c r="C8" s="114"/>
      <c r="D8" s="21" t="s">
        <v>10</v>
      </c>
      <c r="E8" s="55">
        <v>4179356426</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4193626066</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27.75"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42</v>
      </c>
      <c r="H15" s="210" t="s">
        <v>42</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83"/>
      <c r="D18" s="236" t="s">
        <v>44</v>
      </c>
      <c r="E18" s="30"/>
      <c r="F18" s="247">
        <v>5000</v>
      </c>
      <c r="G18" s="145" t="s">
        <v>42</v>
      </c>
      <c r="H18" s="147" t="s">
        <v>42</v>
      </c>
      <c r="I18" s="64" t="s">
        <v>68</v>
      </c>
    </row>
    <row r="19" spans="3:9" ht="68.25" thickBot="1" x14ac:dyDescent="0.45">
      <c r="C19" s="186"/>
      <c r="D19" s="238"/>
      <c r="E19" s="31"/>
      <c r="F19" s="144"/>
      <c r="G19" s="220"/>
      <c r="H19" s="221"/>
      <c r="I19" s="77" t="s">
        <v>77</v>
      </c>
    </row>
    <row r="20" spans="3:9" ht="15" customHeight="1" thickBot="1" x14ac:dyDescent="0.45">
      <c r="C20" s="186"/>
      <c r="D20" s="26" t="s">
        <v>43</v>
      </c>
      <c r="E20" s="58">
        <v>6340000</v>
      </c>
      <c r="F20" s="27"/>
      <c r="G20" s="28"/>
      <c r="H20" s="27"/>
      <c r="I20" s="29"/>
    </row>
    <row r="21" spans="3:9" ht="29.25"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1254130000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6" t="s">
        <v>81</v>
      </c>
    </row>
    <row r="30" spans="3:9" ht="15" customHeight="1" thickBot="1" x14ac:dyDescent="0.45">
      <c r="C30" s="188"/>
      <c r="D30" s="26" t="s">
        <v>43</v>
      </c>
      <c r="E30" s="58">
        <v>73531000</v>
      </c>
      <c r="F30" s="27"/>
      <c r="G30" s="28"/>
      <c r="H30" s="33"/>
      <c r="I30" s="29"/>
    </row>
    <row r="31" spans="3:9" ht="15" customHeight="1" thickBot="1" x14ac:dyDescent="0.45">
      <c r="C31" s="189" t="s">
        <v>47</v>
      </c>
      <c r="D31" s="190"/>
      <c r="E31" s="59">
        <f>E17+E20+E25+E28+E30</f>
        <v>1334001000</v>
      </c>
      <c r="F31" s="34"/>
      <c r="G31" s="35"/>
      <c r="H31" s="36"/>
      <c r="I31" s="37"/>
    </row>
    <row r="32" spans="3:9" ht="15" customHeight="1" x14ac:dyDescent="0.4">
      <c r="C32" s="191" t="s">
        <v>49</v>
      </c>
      <c r="D32" s="192"/>
      <c r="E32" s="60">
        <v>268908</v>
      </c>
      <c r="F32" s="193"/>
      <c r="G32" s="193"/>
      <c r="H32" s="193"/>
      <c r="I32" s="193"/>
    </row>
    <row r="33" spans="2:9" ht="15" customHeight="1" thickBot="1" x14ac:dyDescent="0.45">
      <c r="C33" s="164" t="s">
        <v>50</v>
      </c>
      <c r="D33" s="165"/>
      <c r="E33" s="61">
        <v>1268</v>
      </c>
      <c r="F33" s="38"/>
      <c r="G33" s="38"/>
      <c r="H33" s="38"/>
      <c r="I33" s="38"/>
    </row>
    <row r="34" spans="2:9" ht="15" customHeight="1" x14ac:dyDescent="0.4">
      <c r="C34" s="162" t="s">
        <v>19</v>
      </c>
      <c r="D34" s="163"/>
      <c r="E34" s="62">
        <f>(E6+E8)/E32</f>
        <v>15541.956453508263</v>
      </c>
      <c r="F34" s="38"/>
      <c r="G34" s="38"/>
      <c r="H34" s="38"/>
      <c r="I34" s="38"/>
    </row>
    <row r="35" spans="2:9" ht="15" customHeight="1" thickBot="1" x14ac:dyDescent="0.45">
      <c r="C35" s="164" t="s">
        <v>20</v>
      </c>
      <c r="D35" s="165"/>
      <c r="E35" s="63">
        <f>(E7+E9)/E33</f>
        <v>11253.659305993691</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31</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5.029869810467524E-3</v>
      </c>
      <c r="F47" s="226"/>
      <c r="G47" s="226"/>
      <c r="H47" s="226"/>
      <c r="I47" s="227"/>
    </row>
    <row r="48" spans="2:9" ht="15" customHeight="1" thickBot="1" x14ac:dyDescent="0.45">
      <c r="C48" s="174"/>
      <c r="D48" s="43" t="s">
        <v>31</v>
      </c>
      <c r="E48" s="228">
        <f>(E25+E28)/(E17+E20+E25+E28)</f>
        <v>0.99497013018953251</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F18:F19"/>
    <mergeCell ref="G18:G19"/>
    <mergeCell ref="H18:H19"/>
    <mergeCell ref="F21:F22"/>
    <mergeCell ref="G21:G22"/>
    <mergeCell ref="H21:H22"/>
    <mergeCell ref="C6:C9"/>
    <mergeCell ref="F6:I6"/>
    <mergeCell ref="F7:I7"/>
    <mergeCell ref="F8:I8"/>
    <mergeCell ref="F9:I9"/>
    <mergeCell ref="A1:J1"/>
    <mergeCell ref="C2:G2"/>
    <mergeCell ref="C3:D3"/>
    <mergeCell ref="E3:I3"/>
    <mergeCell ref="C5:G5"/>
    <mergeCell ref="C10:D10"/>
    <mergeCell ref="C11:E12"/>
    <mergeCell ref="F11:I11"/>
    <mergeCell ref="C13:C28"/>
    <mergeCell ref="D13:D16"/>
    <mergeCell ref="F13:F14"/>
    <mergeCell ref="G13:G14"/>
    <mergeCell ref="H13:H14"/>
    <mergeCell ref="F15:F16"/>
    <mergeCell ref="G15:G16"/>
    <mergeCell ref="H15:H16"/>
    <mergeCell ref="D18:D19"/>
    <mergeCell ref="H23:H24"/>
    <mergeCell ref="F26:F27"/>
    <mergeCell ref="G26:G27"/>
    <mergeCell ref="H26:H27"/>
    <mergeCell ref="F32:I32"/>
    <mergeCell ref="F23:F24"/>
    <mergeCell ref="G23:G24"/>
    <mergeCell ref="C34:D34"/>
    <mergeCell ref="C35:D35"/>
    <mergeCell ref="F35:I35"/>
    <mergeCell ref="C33:D33"/>
    <mergeCell ref="D21:D24"/>
    <mergeCell ref="D26:D27"/>
    <mergeCell ref="C29:C30"/>
    <mergeCell ref="C31:D31"/>
    <mergeCell ref="C32:D32"/>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7" orientation="portrait" r:id="rId1"/>
  <headerFooter scaleWithDoc="0" alignWithMargins="0"/>
  <rowBreaks count="1" manualBreakCount="1">
    <brk id="28"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1BB20-04DD-4B86-A97F-48D981D09781}">
  <sheetPr>
    <pageSetUpPr fitToPage="1"/>
  </sheetPr>
  <dimension ref="A1:J51"/>
  <sheetViews>
    <sheetView view="pageBreakPreview" zoomScale="121"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49109097</v>
      </c>
      <c r="F7" s="166"/>
      <c r="G7" s="166"/>
      <c r="H7" s="166"/>
      <c r="I7" s="166"/>
    </row>
    <row r="8" spans="1:10" ht="15" customHeight="1" x14ac:dyDescent="0.4">
      <c r="C8" s="114"/>
      <c r="D8" s="21" t="s">
        <v>10</v>
      </c>
      <c r="E8" s="55">
        <v>3332410557</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3381519654</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30"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42</v>
      </c>
      <c r="H15" s="210" t="s">
        <v>42</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186"/>
      <c r="D18" s="217" t="s">
        <v>44</v>
      </c>
      <c r="E18" s="30"/>
      <c r="F18" s="247">
        <v>5000</v>
      </c>
      <c r="G18" s="145" t="s">
        <v>42</v>
      </c>
      <c r="H18" s="147" t="s">
        <v>42</v>
      </c>
      <c r="I18" s="64" t="s">
        <v>68</v>
      </c>
    </row>
    <row r="19" spans="3:9" ht="68.25" thickBot="1" x14ac:dyDescent="0.45">
      <c r="C19" s="186"/>
      <c r="D19" s="219"/>
      <c r="E19" s="31"/>
      <c r="F19" s="144"/>
      <c r="G19" s="220"/>
      <c r="H19" s="221"/>
      <c r="I19" s="77" t="s">
        <v>77</v>
      </c>
    </row>
    <row r="20" spans="3:9" ht="15" customHeight="1" thickBot="1" x14ac:dyDescent="0.45">
      <c r="C20" s="186"/>
      <c r="D20" s="26" t="s">
        <v>43</v>
      </c>
      <c r="E20" s="58">
        <v>20600000</v>
      </c>
      <c r="F20" s="27"/>
      <c r="G20" s="28"/>
      <c r="H20" s="27"/>
      <c r="I20" s="29"/>
    </row>
    <row r="21" spans="3:9" ht="36.75"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1032067000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6" t="s">
        <v>81</v>
      </c>
    </row>
    <row r="30" spans="3:9" ht="15" customHeight="1" thickBot="1" x14ac:dyDescent="0.45">
      <c r="C30" s="188"/>
      <c r="D30" s="26" t="s">
        <v>43</v>
      </c>
      <c r="E30" s="58">
        <v>67238000</v>
      </c>
      <c r="F30" s="27"/>
      <c r="G30" s="28"/>
      <c r="H30" s="33"/>
      <c r="I30" s="29"/>
    </row>
    <row r="31" spans="3:9" ht="15" customHeight="1" thickBot="1" x14ac:dyDescent="0.45">
      <c r="C31" s="189" t="s">
        <v>47</v>
      </c>
      <c r="D31" s="190"/>
      <c r="E31" s="59">
        <f>E17+E20+E25+E28+E30</f>
        <v>1119905000</v>
      </c>
      <c r="F31" s="34"/>
      <c r="G31" s="35"/>
      <c r="H31" s="36"/>
      <c r="I31" s="37"/>
    </row>
    <row r="32" spans="3:9" ht="15" customHeight="1" x14ac:dyDescent="0.4">
      <c r="C32" s="191" t="s">
        <v>49</v>
      </c>
      <c r="D32" s="192"/>
      <c r="E32" s="60">
        <v>222095</v>
      </c>
      <c r="F32" s="193"/>
      <c r="G32" s="193"/>
      <c r="H32" s="193"/>
      <c r="I32" s="193"/>
    </row>
    <row r="33" spans="2:9" ht="15" customHeight="1" thickBot="1" x14ac:dyDescent="0.45">
      <c r="C33" s="164" t="s">
        <v>50</v>
      </c>
      <c r="D33" s="165"/>
      <c r="E33" s="61">
        <v>4120</v>
      </c>
      <c r="F33" s="38"/>
      <c r="G33" s="38"/>
      <c r="H33" s="38"/>
      <c r="I33" s="38"/>
    </row>
    <row r="34" spans="2:9" ht="15" customHeight="1" x14ac:dyDescent="0.4">
      <c r="C34" s="162" t="s">
        <v>19</v>
      </c>
      <c r="D34" s="163"/>
      <c r="E34" s="62">
        <f>(E6+E8)/E32</f>
        <v>15004.437546995656</v>
      </c>
      <c r="F34" s="38"/>
      <c r="G34" s="38"/>
      <c r="H34" s="38"/>
      <c r="I34" s="38"/>
    </row>
    <row r="35" spans="2:9" ht="15" customHeight="1" thickBot="1" x14ac:dyDescent="0.45">
      <c r="C35" s="164" t="s">
        <v>20</v>
      </c>
      <c r="D35" s="165"/>
      <c r="E35" s="63">
        <f>(E7+E9)/E33</f>
        <v>11919.683737864078</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30</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1.9569341491658804E-2</v>
      </c>
      <c r="F47" s="226"/>
      <c r="G47" s="226"/>
      <c r="H47" s="226"/>
      <c r="I47" s="227"/>
    </row>
    <row r="48" spans="2:9" ht="15" customHeight="1" thickBot="1" x14ac:dyDescent="0.45">
      <c r="C48" s="174"/>
      <c r="D48" s="43" t="s">
        <v>31</v>
      </c>
      <c r="E48" s="228">
        <f>(E25+E28)/(E17+E20+E25+E28)</f>
        <v>0.98043065850834121</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F18:F19"/>
    <mergeCell ref="G18:G19"/>
    <mergeCell ref="H18:H19"/>
    <mergeCell ref="F21:F22"/>
    <mergeCell ref="G21:G22"/>
    <mergeCell ref="H21:H22"/>
    <mergeCell ref="C6:C9"/>
    <mergeCell ref="F6:I6"/>
    <mergeCell ref="F7:I7"/>
    <mergeCell ref="F8:I8"/>
    <mergeCell ref="F9:I9"/>
    <mergeCell ref="A1:J1"/>
    <mergeCell ref="C2:G2"/>
    <mergeCell ref="C3:D3"/>
    <mergeCell ref="E3:I3"/>
    <mergeCell ref="C5:G5"/>
    <mergeCell ref="C10:D10"/>
    <mergeCell ref="C11:E12"/>
    <mergeCell ref="F11:I11"/>
    <mergeCell ref="C13:C28"/>
    <mergeCell ref="D13:D16"/>
    <mergeCell ref="F13:F14"/>
    <mergeCell ref="G13:G14"/>
    <mergeCell ref="H13:H14"/>
    <mergeCell ref="F15:F16"/>
    <mergeCell ref="G15:G16"/>
    <mergeCell ref="H15:H16"/>
    <mergeCell ref="D18:D19"/>
    <mergeCell ref="H23:H24"/>
    <mergeCell ref="F26:F27"/>
    <mergeCell ref="G26:G27"/>
    <mergeCell ref="H26:H27"/>
    <mergeCell ref="F32:I32"/>
    <mergeCell ref="F23:F24"/>
    <mergeCell ref="G23:G24"/>
    <mergeCell ref="C34:D34"/>
    <mergeCell ref="C35:D35"/>
    <mergeCell ref="F35:I35"/>
    <mergeCell ref="C33:D33"/>
    <mergeCell ref="D21:D24"/>
    <mergeCell ref="D26:D27"/>
    <mergeCell ref="C29:C30"/>
    <mergeCell ref="C31:D31"/>
    <mergeCell ref="C32:D32"/>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6" orientation="portrait" r:id="rId1"/>
  <headerFooter scaleWithDoc="0" alignWithMargins="0"/>
  <rowBreaks count="1" manualBreakCount="1">
    <brk id="28"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EDF1F-256C-4C34-B72C-6001CD003A54}">
  <sheetPr>
    <pageSetUpPr fitToPage="1"/>
  </sheetPr>
  <dimension ref="A1:J51"/>
  <sheetViews>
    <sheetView view="pageBreakPreview" zoomScale="121"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9286600</v>
      </c>
      <c r="F7" s="166"/>
      <c r="G7" s="166"/>
      <c r="H7" s="166"/>
      <c r="I7" s="166"/>
    </row>
    <row r="8" spans="1:10" ht="15" customHeight="1" x14ac:dyDescent="0.4">
      <c r="C8" s="114"/>
      <c r="D8" s="21" t="s">
        <v>10</v>
      </c>
      <c r="E8" s="55">
        <v>966120430</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975407030</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25.5"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42</v>
      </c>
      <c r="H15" s="210" t="s">
        <v>42</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186"/>
      <c r="D18" s="217" t="s">
        <v>44</v>
      </c>
      <c r="E18" s="30"/>
      <c r="F18" s="247">
        <v>5000</v>
      </c>
      <c r="G18" s="145" t="s">
        <v>42</v>
      </c>
      <c r="H18" s="147" t="s">
        <v>42</v>
      </c>
      <c r="I18" s="64" t="s">
        <v>68</v>
      </c>
    </row>
    <row r="19" spans="3:9" ht="68.25" thickBot="1" x14ac:dyDescent="0.45">
      <c r="C19" s="186"/>
      <c r="D19" s="219"/>
      <c r="E19" s="31"/>
      <c r="F19" s="144"/>
      <c r="G19" s="220"/>
      <c r="H19" s="221"/>
      <c r="I19" s="77" t="s">
        <v>77</v>
      </c>
    </row>
    <row r="20" spans="3:9" ht="15" customHeight="1" thickBot="1" x14ac:dyDescent="0.45">
      <c r="C20" s="186"/>
      <c r="D20" s="26" t="s">
        <v>43</v>
      </c>
      <c r="E20" s="58">
        <v>4165000</v>
      </c>
      <c r="F20" s="27"/>
      <c r="G20" s="28"/>
      <c r="H20" s="27"/>
      <c r="I20" s="29"/>
    </row>
    <row r="21" spans="3:9" ht="24"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285429000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6" t="s">
        <v>81</v>
      </c>
    </row>
    <row r="30" spans="3:9" ht="15" customHeight="1" thickBot="1" x14ac:dyDescent="0.45">
      <c r="C30" s="188"/>
      <c r="D30" s="26" t="s">
        <v>43</v>
      </c>
      <c r="E30" s="58">
        <v>1675366000</v>
      </c>
      <c r="F30" s="27"/>
      <c r="G30" s="28"/>
      <c r="H30" s="33"/>
      <c r="I30" s="29"/>
    </row>
    <row r="31" spans="3:9" ht="15" customHeight="1" thickBot="1" x14ac:dyDescent="0.45">
      <c r="C31" s="189" t="s">
        <v>47</v>
      </c>
      <c r="D31" s="190"/>
      <c r="E31" s="59">
        <f>E17+E20+E25+E28+E30</f>
        <v>1964960000</v>
      </c>
      <c r="F31" s="34"/>
      <c r="G31" s="35"/>
      <c r="H31" s="36"/>
      <c r="I31" s="37"/>
    </row>
    <row r="32" spans="3:9" ht="15" customHeight="1" x14ac:dyDescent="0.4">
      <c r="C32" s="191" t="s">
        <v>49</v>
      </c>
      <c r="D32" s="192"/>
      <c r="E32" s="60">
        <v>61577</v>
      </c>
      <c r="F32" s="193"/>
      <c r="G32" s="193"/>
      <c r="H32" s="193"/>
      <c r="I32" s="193"/>
    </row>
    <row r="33" spans="2:9" ht="15" customHeight="1" thickBot="1" x14ac:dyDescent="0.45">
      <c r="C33" s="164" t="s">
        <v>50</v>
      </c>
      <c r="D33" s="165"/>
      <c r="E33" s="61">
        <v>833</v>
      </c>
      <c r="F33" s="38"/>
      <c r="G33" s="38"/>
      <c r="H33" s="38"/>
      <c r="I33" s="38"/>
    </row>
    <row r="34" spans="2:9" ht="15" customHeight="1" x14ac:dyDescent="0.4">
      <c r="C34" s="162" t="s">
        <v>19</v>
      </c>
      <c r="D34" s="163"/>
      <c r="E34" s="62">
        <f>(E6+E8)/E32</f>
        <v>15689.63135586339</v>
      </c>
      <c r="F34" s="38"/>
      <c r="G34" s="38"/>
      <c r="H34" s="38"/>
      <c r="I34" s="38"/>
    </row>
    <row r="35" spans="2:9" ht="15" customHeight="1" thickBot="1" x14ac:dyDescent="0.45">
      <c r="C35" s="164" t="s">
        <v>20</v>
      </c>
      <c r="D35" s="165"/>
      <c r="E35" s="63">
        <f>(E7+E9)/E33</f>
        <v>11148.379351740696</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10</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1.4382204051188906E-2</v>
      </c>
      <c r="F47" s="226"/>
      <c r="G47" s="226"/>
      <c r="H47" s="226"/>
      <c r="I47" s="227"/>
    </row>
    <row r="48" spans="2:9" ht="15" customHeight="1" thickBot="1" x14ac:dyDescent="0.45">
      <c r="C48" s="174"/>
      <c r="D48" s="43" t="s">
        <v>31</v>
      </c>
      <c r="E48" s="228">
        <f>(E25+E28)/(E17+E20+E25+E28)</f>
        <v>0.98561779594881105</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F18:F19"/>
    <mergeCell ref="G18:G19"/>
    <mergeCell ref="H18:H19"/>
    <mergeCell ref="F21:F22"/>
    <mergeCell ref="G21:G22"/>
    <mergeCell ref="H21:H22"/>
    <mergeCell ref="C6:C9"/>
    <mergeCell ref="F6:I6"/>
    <mergeCell ref="F7:I7"/>
    <mergeCell ref="F8:I8"/>
    <mergeCell ref="F9:I9"/>
    <mergeCell ref="A1:J1"/>
    <mergeCell ref="C2:G2"/>
    <mergeCell ref="C3:D3"/>
    <mergeCell ref="E3:I3"/>
    <mergeCell ref="C5:G5"/>
    <mergeCell ref="C10:D10"/>
    <mergeCell ref="C11:E12"/>
    <mergeCell ref="F11:I11"/>
    <mergeCell ref="C13:C28"/>
    <mergeCell ref="D13:D16"/>
    <mergeCell ref="F13:F14"/>
    <mergeCell ref="G13:G14"/>
    <mergeCell ref="H13:H14"/>
    <mergeCell ref="F15:F16"/>
    <mergeCell ref="G15:G16"/>
    <mergeCell ref="H15:H16"/>
    <mergeCell ref="D18:D19"/>
    <mergeCell ref="H23:H24"/>
    <mergeCell ref="F26:F27"/>
    <mergeCell ref="G26:G27"/>
    <mergeCell ref="H26:H27"/>
    <mergeCell ref="F32:I32"/>
    <mergeCell ref="F23:F24"/>
    <mergeCell ref="G23:G24"/>
    <mergeCell ref="C34:D34"/>
    <mergeCell ref="C35:D35"/>
    <mergeCell ref="F35:I35"/>
    <mergeCell ref="C33:D33"/>
    <mergeCell ref="D21:D24"/>
    <mergeCell ref="D26:D27"/>
    <mergeCell ref="C29:C30"/>
    <mergeCell ref="C31:D31"/>
    <mergeCell ref="C32:D32"/>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7" orientation="portrait" r:id="rId1"/>
  <headerFooter scaleWithDoc="0" alignWithMargins="0"/>
  <rowBreaks count="1" manualBreakCount="1">
    <brk id="2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80B3-E905-4AA7-B03A-045B4567BD5E}">
  <sheetPr>
    <pageSetUpPr fitToPage="1"/>
  </sheetPr>
  <dimension ref="A1:J47"/>
  <sheetViews>
    <sheetView view="pageBreakPreview" zoomScale="162" zoomScaleNormal="100" zoomScaleSheetLayoutView="175"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63</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200000</v>
      </c>
      <c r="F7" s="166"/>
      <c r="G7" s="166"/>
      <c r="H7" s="166"/>
      <c r="I7" s="166"/>
    </row>
    <row r="8" spans="1:10" ht="15" customHeight="1" x14ac:dyDescent="0.4">
      <c r="C8" s="114"/>
      <c r="D8" s="21" t="s">
        <v>10</v>
      </c>
      <c r="E8" s="55">
        <v>1200492625</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1200692625</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194" t="s">
        <v>14</v>
      </c>
      <c r="E13" s="47"/>
      <c r="F13" s="118">
        <v>5000</v>
      </c>
      <c r="G13" s="145" t="s">
        <v>42</v>
      </c>
      <c r="H13" s="147" t="s">
        <v>42</v>
      </c>
      <c r="I13" s="64" t="s">
        <v>66</v>
      </c>
    </row>
    <row r="14" spans="1:10" ht="12.75" thickBot="1" x14ac:dyDescent="0.45">
      <c r="C14" s="186"/>
      <c r="D14" s="143"/>
      <c r="E14" s="48"/>
      <c r="F14" s="144"/>
      <c r="G14" s="146"/>
      <c r="H14" s="148"/>
      <c r="I14" s="65" t="s">
        <v>71</v>
      </c>
    </row>
    <row r="15" spans="1:10" ht="15" customHeight="1" thickBot="1" x14ac:dyDescent="0.45">
      <c r="C15" s="186"/>
      <c r="D15" s="26" t="s">
        <v>43</v>
      </c>
      <c r="E15" s="58">
        <v>0</v>
      </c>
      <c r="F15" s="27"/>
      <c r="G15" s="28"/>
      <c r="H15" s="27"/>
      <c r="I15" s="29"/>
    </row>
    <row r="16" spans="1:10" ht="15" customHeight="1" x14ac:dyDescent="0.4">
      <c r="C16" s="186"/>
      <c r="D16" s="142" t="s">
        <v>44</v>
      </c>
      <c r="E16" s="30"/>
      <c r="F16" s="118">
        <v>5000</v>
      </c>
      <c r="G16" s="145" t="s">
        <v>42</v>
      </c>
      <c r="H16" s="147" t="s">
        <v>42</v>
      </c>
      <c r="I16" s="66" t="s">
        <v>67</v>
      </c>
    </row>
    <row r="17" spans="3:9" ht="15" customHeight="1" thickBot="1" x14ac:dyDescent="0.45">
      <c r="C17" s="186"/>
      <c r="D17" s="143"/>
      <c r="E17" s="31"/>
      <c r="F17" s="144"/>
      <c r="G17" s="146"/>
      <c r="H17" s="148"/>
      <c r="I17" s="67" t="s">
        <v>71</v>
      </c>
    </row>
    <row r="18" spans="3:9" ht="15" customHeight="1" thickBot="1" x14ac:dyDescent="0.45">
      <c r="C18" s="186"/>
      <c r="D18" s="26" t="s">
        <v>43</v>
      </c>
      <c r="E18" s="58">
        <v>100000</v>
      </c>
      <c r="F18" s="27"/>
      <c r="G18" s="28"/>
      <c r="H18" s="27"/>
      <c r="I18" s="29"/>
    </row>
    <row r="19" spans="3:9" x14ac:dyDescent="0.4">
      <c r="C19" s="186"/>
      <c r="D19" s="140" t="s">
        <v>15</v>
      </c>
      <c r="E19" s="30"/>
      <c r="F19" s="118">
        <v>5000</v>
      </c>
      <c r="G19" s="145" t="s">
        <v>42</v>
      </c>
      <c r="H19" s="147" t="s">
        <v>42</v>
      </c>
      <c r="I19" s="64" t="s">
        <v>66</v>
      </c>
    </row>
    <row r="20" spans="3:9" ht="12.75" thickBot="1" x14ac:dyDescent="0.45">
      <c r="C20" s="186"/>
      <c r="D20" s="141"/>
      <c r="E20" s="31"/>
      <c r="F20" s="144"/>
      <c r="G20" s="146"/>
      <c r="H20" s="148"/>
      <c r="I20" s="65" t="s">
        <v>71</v>
      </c>
    </row>
    <row r="21" spans="3:9" ht="15" customHeight="1" thickBot="1" x14ac:dyDescent="0.45">
      <c r="C21" s="186"/>
      <c r="D21" s="26" t="s">
        <v>43</v>
      </c>
      <c r="E21" s="58">
        <v>379146010</v>
      </c>
      <c r="F21" s="27"/>
      <c r="G21" s="28"/>
      <c r="H21" s="27"/>
      <c r="I21" s="29"/>
    </row>
    <row r="22" spans="3:9" ht="15" customHeight="1" x14ac:dyDescent="0.4">
      <c r="C22" s="186"/>
      <c r="D22" s="140" t="s">
        <v>45</v>
      </c>
      <c r="E22" s="30"/>
      <c r="F22" s="118">
        <v>5000</v>
      </c>
      <c r="G22" s="145" t="s">
        <v>42</v>
      </c>
      <c r="H22" s="147" t="s">
        <v>42</v>
      </c>
      <c r="I22" s="66" t="s">
        <v>67</v>
      </c>
    </row>
    <row r="23" spans="3:9" ht="15" customHeight="1" thickBot="1" x14ac:dyDescent="0.45">
      <c r="C23" s="186"/>
      <c r="D23" s="141"/>
      <c r="E23" s="31"/>
      <c r="F23" s="144"/>
      <c r="G23" s="146"/>
      <c r="H23" s="148"/>
      <c r="I23" s="67" t="s">
        <v>71</v>
      </c>
    </row>
    <row r="24" spans="3:9" ht="15" customHeight="1" thickBot="1" x14ac:dyDescent="0.45">
      <c r="C24" s="186"/>
      <c r="D24" s="26" t="s">
        <v>43</v>
      </c>
      <c r="E24" s="58">
        <v>0</v>
      </c>
      <c r="F24" s="27"/>
      <c r="G24" s="28"/>
      <c r="H24" s="27"/>
      <c r="I24" s="29"/>
    </row>
    <row r="25" spans="3:9" ht="15" customHeight="1" thickBot="1" x14ac:dyDescent="0.45">
      <c r="C25" s="187" t="s">
        <v>46</v>
      </c>
      <c r="D25" s="32" t="s">
        <v>17</v>
      </c>
      <c r="E25" s="49"/>
      <c r="F25" s="68">
        <v>2000</v>
      </c>
      <c r="G25" s="69" t="s">
        <v>42</v>
      </c>
      <c r="H25" s="70" t="s">
        <v>42</v>
      </c>
      <c r="I25" s="76" t="s">
        <v>80</v>
      </c>
    </row>
    <row r="26" spans="3:9" ht="15" customHeight="1" thickBot="1" x14ac:dyDescent="0.45">
      <c r="C26" s="188"/>
      <c r="D26" s="26" t="s">
        <v>43</v>
      </c>
      <c r="E26" s="58">
        <v>81963800</v>
      </c>
      <c r="F26" s="27"/>
      <c r="G26" s="28"/>
      <c r="H26" s="33"/>
      <c r="I26" s="29"/>
    </row>
    <row r="27" spans="3:9" ht="15" customHeight="1" thickBot="1" x14ac:dyDescent="0.45">
      <c r="C27" s="189" t="s">
        <v>47</v>
      </c>
      <c r="D27" s="190"/>
      <c r="E27" s="59">
        <f>E15+E18+E21+E24+E26</f>
        <v>461209810</v>
      </c>
      <c r="F27" s="34"/>
      <c r="G27" s="35"/>
      <c r="H27" s="36"/>
      <c r="I27" s="37"/>
    </row>
    <row r="28" spans="3:9" ht="15" customHeight="1" x14ac:dyDescent="0.4">
      <c r="C28" s="191" t="s">
        <v>49</v>
      </c>
      <c r="D28" s="192"/>
      <c r="E28" s="60">
        <v>97673</v>
      </c>
      <c r="F28" s="193"/>
      <c r="G28" s="193"/>
      <c r="H28" s="193"/>
      <c r="I28" s="193"/>
    </row>
    <row r="29" spans="3:9" ht="15" customHeight="1" thickBot="1" x14ac:dyDescent="0.45">
      <c r="C29" s="164" t="s">
        <v>50</v>
      </c>
      <c r="D29" s="165"/>
      <c r="E29" s="61">
        <v>20</v>
      </c>
      <c r="F29" s="38"/>
      <c r="G29" s="38"/>
      <c r="H29" s="38"/>
      <c r="I29" s="38"/>
    </row>
    <row r="30" spans="3:9" ht="15" customHeight="1" x14ac:dyDescent="0.4">
      <c r="C30" s="162" t="s">
        <v>19</v>
      </c>
      <c r="D30" s="163"/>
      <c r="E30" s="62">
        <f>(E6+E8)/E28</f>
        <v>12290.936338599204</v>
      </c>
      <c r="F30" s="38"/>
      <c r="G30" s="38"/>
      <c r="H30" s="38"/>
      <c r="I30" s="38"/>
    </row>
    <row r="31" spans="3:9" ht="15" customHeight="1" thickBot="1" x14ac:dyDescent="0.45">
      <c r="C31" s="164" t="s">
        <v>20</v>
      </c>
      <c r="D31" s="165"/>
      <c r="E31" s="63">
        <f>(E7+E9)/E29</f>
        <v>10000</v>
      </c>
      <c r="F31" s="166"/>
      <c r="G31" s="166"/>
      <c r="H31" s="166"/>
      <c r="I31" s="166"/>
    </row>
    <row r="32" spans="3:9" ht="15" customHeight="1" x14ac:dyDescent="0.4">
      <c r="C32" s="39" t="s">
        <v>51</v>
      </c>
      <c r="D32" s="39"/>
      <c r="E32" s="39"/>
      <c r="F32" s="39"/>
      <c r="G32" s="39"/>
      <c r="H32" s="39"/>
      <c r="I32" s="39"/>
    </row>
    <row r="33" spans="2:9" ht="15" customHeight="1" x14ac:dyDescent="0.4">
      <c r="C33" s="39" t="s">
        <v>54</v>
      </c>
      <c r="D33" s="39"/>
      <c r="E33" s="39"/>
      <c r="F33" s="39"/>
      <c r="G33" s="39"/>
      <c r="H33" s="39"/>
      <c r="I33" s="39"/>
    </row>
    <row r="34" spans="2:9" ht="15" customHeight="1" x14ac:dyDescent="0.4"/>
    <row r="35" spans="2:9" ht="15" customHeight="1" x14ac:dyDescent="0.4">
      <c r="B35" s="17" t="s">
        <v>21</v>
      </c>
      <c r="C35" s="149" t="s">
        <v>22</v>
      </c>
      <c r="D35" s="149"/>
      <c r="E35" s="149"/>
      <c r="F35" s="149"/>
      <c r="G35" s="149"/>
    </row>
    <row r="36" spans="2:9" ht="12.75" thickBot="1" x14ac:dyDescent="0.45">
      <c r="C36" s="18"/>
      <c r="D36" s="18"/>
      <c r="E36" s="167" t="s">
        <v>23</v>
      </c>
      <c r="F36" s="167"/>
      <c r="G36" s="167"/>
      <c r="H36" s="167" t="s">
        <v>24</v>
      </c>
      <c r="I36" s="167"/>
    </row>
    <row r="37" spans="2:9" ht="15" customHeight="1" x14ac:dyDescent="0.4">
      <c r="C37" s="150" t="s">
        <v>25</v>
      </c>
      <c r="D37" s="151"/>
      <c r="E37" s="152"/>
      <c r="F37" s="153"/>
      <c r="G37" s="154"/>
      <c r="H37" s="152"/>
      <c r="I37" s="155"/>
    </row>
    <row r="38" spans="2:9" ht="15" customHeight="1" thickBot="1" x14ac:dyDescent="0.45">
      <c r="C38" s="156" t="s">
        <v>26</v>
      </c>
      <c r="D38" s="157"/>
      <c r="E38" s="158"/>
      <c r="F38" s="159"/>
      <c r="G38" s="160"/>
      <c r="H38" s="159"/>
      <c r="I38" s="161"/>
    </row>
    <row r="39" spans="2:9" ht="15" customHeight="1" thickBot="1" x14ac:dyDescent="0.45">
      <c r="C39" s="171" t="s">
        <v>52</v>
      </c>
      <c r="D39" s="172"/>
      <c r="E39" s="101">
        <v>34</v>
      </c>
      <c r="F39" s="102"/>
      <c r="G39" s="102"/>
      <c r="H39" s="102"/>
      <c r="I39" s="103"/>
    </row>
    <row r="40" spans="2:9" ht="15" customHeight="1" x14ac:dyDescent="0.4">
      <c r="C40" s="40" t="s">
        <v>58</v>
      </c>
      <c r="D40" s="40"/>
      <c r="E40" s="41"/>
      <c r="F40" s="41"/>
      <c r="G40" s="41"/>
      <c r="H40" s="41"/>
      <c r="I40" s="41"/>
    </row>
    <row r="41" spans="2:9" ht="15" customHeight="1" x14ac:dyDescent="0.4"/>
    <row r="42" spans="2:9" ht="15" customHeight="1" thickBot="1" x14ac:dyDescent="0.45">
      <c r="B42" s="17" t="s">
        <v>27</v>
      </c>
      <c r="C42" s="149" t="s">
        <v>28</v>
      </c>
      <c r="D42" s="149"/>
      <c r="E42" s="149"/>
      <c r="F42" s="149"/>
      <c r="G42" s="149"/>
    </row>
    <row r="43" spans="2:9" ht="15" customHeight="1" x14ac:dyDescent="0.4">
      <c r="C43" s="173" t="s">
        <v>29</v>
      </c>
      <c r="D43" s="42" t="s">
        <v>30</v>
      </c>
      <c r="E43" s="175">
        <f>(E15+E18)/(E15+E18+E21+E24)</f>
        <v>2.6368108658545938E-4</v>
      </c>
      <c r="F43" s="175"/>
      <c r="G43" s="175"/>
      <c r="H43" s="175"/>
      <c r="I43" s="176"/>
    </row>
    <row r="44" spans="2:9" ht="15" customHeight="1" thickBot="1" x14ac:dyDescent="0.45">
      <c r="C44" s="174"/>
      <c r="D44" s="43" t="s">
        <v>31</v>
      </c>
      <c r="E44" s="177">
        <f>(E21+E24)/(E15+E18+E21+E24)</f>
        <v>0.99973631891341452</v>
      </c>
      <c r="F44" s="178"/>
      <c r="G44" s="178"/>
      <c r="H44" s="178"/>
      <c r="I44" s="179"/>
    </row>
    <row r="45" spans="2:9" ht="15" customHeight="1" x14ac:dyDescent="0.4"/>
    <row r="46" spans="2:9" ht="15" customHeight="1" thickBot="1" x14ac:dyDescent="0.45">
      <c r="B46" s="17" t="s">
        <v>32</v>
      </c>
      <c r="C46" s="149" t="s">
        <v>33</v>
      </c>
      <c r="D46" s="149"/>
      <c r="E46" s="149"/>
      <c r="F46" s="149"/>
      <c r="G46" s="149"/>
      <c r="H46" s="149"/>
      <c r="I46" s="149"/>
    </row>
    <row r="47" spans="2:9" ht="70.150000000000006" customHeight="1" thickBot="1" x14ac:dyDescent="0.45">
      <c r="C47" s="3" t="s">
        <v>34</v>
      </c>
      <c r="D47" s="168"/>
      <c r="E47" s="169"/>
      <c r="F47" s="169"/>
      <c r="G47" s="169"/>
      <c r="H47" s="169"/>
      <c r="I47" s="170"/>
    </row>
  </sheetData>
  <mergeCells count="55">
    <mergeCell ref="H16:H17"/>
    <mergeCell ref="A1:J1"/>
    <mergeCell ref="C2:G2"/>
    <mergeCell ref="C3:D3"/>
    <mergeCell ref="E3:I3"/>
    <mergeCell ref="C5:G5"/>
    <mergeCell ref="C6:C9"/>
    <mergeCell ref="F6:I6"/>
    <mergeCell ref="F7:I7"/>
    <mergeCell ref="F8:I8"/>
    <mergeCell ref="F9:I9"/>
    <mergeCell ref="H36:I36"/>
    <mergeCell ref="C10:D10"/>
    <mergeCell ref="C11:E12"/>
    <mergeCell ref="F11:I11"/>
    <mergeCell ref="C13:C24"/>
    <mergeCell ref="C29:D29"/>
    <mergeCell ref="C25:C26"/>
    <mergeCell ref="C27:D27"/>
    <mergeCell ref="C28:D28"/>
    <mergeCell ref="F28:I28"/>
    <mergeCell ref="F13:F14"/>
    <mergeCell ref="G13:G14"/>
    <mergeCell ref="H13:H14"/>
    <mergeCell ref="D13:D14"/>
    <mergeCell ref="F16:F17"/>
    <mergeCell ref="G16:G17"/>
    <mergeCell ref="D47:I47"/>
    <mergeCell ref="C39:D39"/>
    <mergeCell ref="E39:I39"/>
    <mergeCell ref="C42:G42"/>
    <mergeCell ref="C43:C44"/>
    <mergeCell ref="E43:I43"/>
    <mergeCell ref="E44:I44"/>
    <mergeCell ref="H19:H20"/>
    <mergeCell ref="F22:F23"/>
    <mergeCell ref="G22:G23"/>
    <mergeCell ref="H22:H23"/>
    <mergeCell ref="C46:I46"/>
    <mergeCell ref="C37:D37"/>
    <mergeCell ref="E37:G37"/>
    <mergeCell ref="H37:I37"/>
    <mergeCell ref="C38:D38"/>
    <mergeCell ref="E38:G38"/>
    <mergeCell ref="H38:I38"/>
    <mergeCell ref="C30:D30"/>
    <mergeCell ref="C31:D31"/>
    <mergeCell ref="F31:I31"/>
    <mergeCell ref="C35:G35"/>
    <mergeCell ref="E36:G36"/>
    <mergeCell ref="D22:D23"/>
    <mergeCell ref="D19:D20"/>
    <mergeCell ref="D16:D17"/>
    <mergeCell ref="F19:F20"/>
    <mergeCell ref="G19:G20"/>
  </mergeCells>
  <phoneticPr fontId="1"/>
  <pageMargins left="0.51181102362204722" right="0.11811023622047245" top="0.55118110236220474" bottom="0.19685039370078741" header="0.31496062992125984" footer="0.11811023622047245"/>
  <pageSetup paperSize="9" scale="89" orientation="portrait" r:id="rId1"/>
  <headerFooter scaleWithDoc="0" alignWithMargins="0"/>
  <rowBreaks count="1" manualBreakCount="1">
    <brk id="24"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FAF5-E063-4F1D-869D-19DA44C1E781}">
  <sheetPr>
    <pageSetUpPr fitToPage="1"/>
  </sheetPr>
  <dimension ref="A1:J55"/>
  <sheetViews>
    <sheetView view="pageBreakPreview" zoomScale="161"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62</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0</v>
      </c>
      <c r="F7" s="166"/>
      <c r="G7" s="166"/>
      <c r="H7" s="166"/>
      <c r="I7" s="166"/>
    </row>
    <row r="8" spans="1:10" ht="15" customHeight="1" x14ac:dyDescent="0.4">
      <c r="C8" s="114"/>
      <c r="D8" s="21" t="s">
        <v>10</v>
      </c>
      <c r="E8" s="55">
        <v>666891120</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666891120</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223" t="s">
        <v>14</v>
      </c>
      <c r="E13" s="224"/>
      <c r="F13" s="118">
        <v>5000</v>
      </c>
      <c r="G13" s="145" t="s">
        <v>42</v>
      </c>
      <c r="H13" s="147" t="s">
        <v>42</v>
      </c>
      <c r="I13" s="64" t="s">
        <v>66</v>
      </c>
    </row>
    <row r="14" spans="1:10" ht="69" customHeight="1" x14ac:dyDescent="0.4">
      <c r="C14" s="186"/>
      <c r="D14" s="218"/>
      <c r="E14" s="225"/>
      <c r="F14" s="213"/>
      <c r="G14" s="220"/>
      <c r="H14" s="221"/>
      <c r="I14" s="72" t="s">
        <v>73</v>
      </c>
    </row>
    <row r="15" spans="1:10" x14ac:dyDescent="0.4">
      <c r="C15" s="186"/>
      <c r="D15" s="218"/>
      <c r="E15" s="225"/>
      <c r="F15" s="130">
        <v>3000</v>
      </c>
      <c r="G15" s="208" t="s">
        <v>59</v>
      </c>
      <c r="H15" s="210" t="s">
        <v>59</v>
      </c>
      <c r="I15" s="73" t="s">
        <v>66</v>
      </c>
    </row>
    <row r="16" spans="1:10" ht="68.25" thickBot="1" x14ac:dyDescent="0.45">
      <c r="C16" s="186"/>
      <c r="D16" s="218"/>
      <c r="E16" s="225"/>
      <c r="F16" s="222"/>
      <c r="G16" s="209"/>
      <c r="H16" s="211"/>
      <c r="I16" s="74" t="s">
        <v>72</v>
      </c>
    </row>
    <row r="17" spans="3:9" ht="15" customHeight="1" thickBot="1" x14ac:dyDescent="0.45">
      <c r="C17" s="186"/>
      <c r="D17" s="26" t="s">
        <v>43</v>
      </c>
      <c r="E17" s="75">
        <v>0</v>
      </c>
      <c r="F17" s="27"/>
      <c r="G17" s="28"/>
      <c r="H17" s="27"/>
      <c r="I17" s="29"/>
    </row>
    <row r="18" spans="3:9" x14ac:dyDescent="0.4">
      <c r="C18" s="186"/>
      <c r="D18" s="217" t="s">
        <v>44</v>
      </c>
      <c r="E18" s="30"/>
      <c r="F18" s="118">
        <v>5000</v>
      </c>
      <c r="G18" s="145" t="s">
        <v>42</v>
      </c>
      <c r="H18" s="147" t="s">
        <v>42</v>
      </c>
      <c r="I18" s="64" t="s">
        <v>68</v>
      </c>
    </row>
    <row r="19" spans="3:9" ht="67.5" x14ac:dyDescent="0.4">
      <c r="C19" s="186"/>
      <c r="D19" s="218"/>
      <c r="E19" s="31"/>
      <c r="F19" s="213"/>
      <c r="G19" s="220"/>
      <c r="H19" s="221"/>
      <c r="I19" s="72" t="s">
        <v>73</v>
      </c>
    </row>
    <row r="20" spans="3:9" x14ac:dyDescent="0.4">
      <c r="C20" s="186"/>
      <c r="D20" s="218"/>
      <c r="E20" s="31"/>
      <c r="F20" s="130">
        <v>3000</v>
      </c>
      <c r="G20" s="208" t="s">
        <v>42</v>
      </c>
      <c r="H20" s="210" t="s">
        <v>42</v>
      </c>
      <c r="I20" s="73" t="s">
        <v>68</v>
      </c>
    </row>
    <row r="21" spans="3:9" ht="68.25" thickBot="1" x14ac:dyDescent="0.45">
      <c r="C21" s="186"/>
      <c r="D21" s="219"/>
      <c r="E21" s="31"/>
      <c r="F21" s="222"/>
      <c r="G21" s="209"/>
      <c r="H21" s="211"/>
      <c r="I21" s="74" t="s">
        <v>72</v>
      </c>
    </row>
    <row r="22" spans="3:9" ht="15" customHeight="1" thickBot="1" x14ac:dyDescent="0.45">
      <c r="C22" s="186"/>
      <c r="D22" s="26" t="s">
        <v>43</v>
      </c>
      <c r="E22" s="75">
        <v>0</v>
      </c>
      <c r="F22" s="27"/>
      <c r="G22" s="28"/>
      <c r="H22" s="27"/>
      <c r="I22" s="29"/>
    </row>
    <row r="23" spans="3:9" x14ac:dyDescent="0.4">
      <c r="C23" s="83"/>
      <c r="D23" s="212" t="s">
        <v>15</v>
      </c>
      <c r="E23" s="30"/>
      <c r="F23" s="118">
        <v>5000</v>
      </c>
      <c r="G23" s="145" t="s">
        <v>42</v>
      </c>
      <c r="H23" s="147" t="s">
        <v>42</v>
      </c>
      <c r="I23" s="64" t="s">
        <v>66</v>
      </c>
    </row>
    <row r="24" spans="3:9" ht="67.5" x14ac:dyDescent="0.4">
      <c r="C24" s="83"/>
      <c r="D24" s="212"/>
      <c r="E24" s="30"/>
      <c r="F24" s="213"/>
      <c r="G24" s="220"/>
      <c r="H24" s="221"/>
      <c r="I24" s="72" t="s">
        <v>73</v>
      </c>
    </row>
    <row r="25" spans="3:9" x14ac:dyDescent="0.4">
      <c r="C25" s="83"/>
      <c r="D25" s="212"/>
      <c r="E25" s="30"/>
      <c r="F25" s="130">
        <v>3000</v>
      </c>
      <c r="G25" s="208" t="s">
        <v>42</v>
      </c>
      <c r="H25" s="210" t="s">
        <v>42</v>
      </c>
      <c r="I25" s="73" t="s">
        <v>66</v>
      </c>
    </row>
    <row r="26" spans="3:9" ht="68.25" thickBot="1" x14ac:dyDescent="0.45">
      <c r="C26" s="83"/>
      <c r="D26" s="212"/>
      <c r="E26" s="30"/>
      <c r="F26" s="222"/>
      <c r="G26" s="209"/>
      <c r="H26" s="211"/>
      <c r="I26" s="74" t="s">
        <v>72</v>
      </c>
    </row>
    <row r="27" spans="3:9" ht="15" customHeight="1" thickBot="1" x14ac:dyDescent="0.45">
      <c r="C27" s="186"/>
      <c r="D27" s="26" t="s">
        <v>43</v>
      </c>
      <c r="E27" s="75">
        <v>217680540</v>
      </c>
      <c r="F27" s="27"/>
      <c r="G27" s="28"/>
      <c r="H27" s="27"/>
      <c r="I27" s="29"/>
    </row>
    <row r="28" spans="3:9" x14ac:dyDescent="0.4">
      <c r="C28" s="186"/>
      <c r="D28" s="214" t="s">
        <v>45</v>
      </c>
      <c r="E28" s="30"/>
      <c r="F28" s="118">
        <v>5000</v>
      </c>
      <c r="G28" s="145" t="s">
        <v>42</v>
      </c>
      <c r="H28" s="147" t="s">
        <v>42</v>
      </c>
      <c r="I28" s="64" t="s">
        <v>68</v>
      </c>
    </row>
    <row r="29" spans="3:9" ht="67.5" x14ac:dyDescent="0.4">
      <c r="C29" s="186"/>
      <c r="D29" s="215"/>
      <c r="E29" s="30"/>
      <c r="F29" s="213"/>
      <c r="G29" s="220"/>
      <c r="H29" s="221"/>
      <c r="I29" s="72" t="s">
        <v>73</v>
      </c>
    </row>
    <row r="30" spans="3:9" x14ac:dyDescent="0.4">
      <c r="C30" s="186"/>
      <c r="D30" s="215"/>
      <c r="E30" s="31"/>
      <c r="F30" s="130">
        <v>3000</v>
      </c>
      <c r="G30" s="208" t="s">
        <v>42</v>
      </c>
      <c r="H30" s="210" t="s">
        <v>42</v>
      </c>
      <c r="I30" s="73" t="s">
        <v>68</v>
      </c>
    </row>
    <row r="31" spans="3:9" ht="68.25" thickBot="1" x14ac:dyDescent="0.45">
      <c r="C31" s="186"/>
      <c r="D31" s="216"/>
      <c r="E31" s="31"/>
      <c r="F31" s="222"/>
      <c r="G31" s="209"/>
      <c r="H31" s="211"/>
      <c r="I31" s="74" t="s">
        <v>72</v>
      </c>
    </row>
    <row r="32" spans="3:9" ht="15" customHeight="1" thickBot="1" x14ac:dyDescent="0.45">
      <c r="C32" s="186"/>
      <c r="D32" s="26" t="s">
        <v>43</v>
      </c>
      <c r="E32" s="75">
        <v>0</v>
      </c>
      <c r="F32" s="27"/>
      <c r="G32" s="28"/>
      <c r="H32" s="27"/>
      <c r="I32" s="29"/>
    </row>
    <row r="33" spans="2:9" ht="15" customHeight="1" thickBot="1" x14ac:dyDescent="0.45">
      <c r="C33" s="187" t="s">
        <v>46</v>
      </c>
      <c r="D33" s="32" t="s">
        <v>17</v>
      </c>
      <c r="E33" s="30"/>
      <c r="F33" s="68">
        <v>2000</v>
      </c>
      <c r="G33" s="69" t="s">
        <v>42</v>
      </c>
      <c r="H33" s="70" t="s">
        <v>42</v>
      </c>
      <c r="I33" s="76" t="s">
        <v>80</v>
      </c>
    </row>
    <row r="34" spans="2:9" ht="15" customHeight="1" thickBot="1" x14ac:dyDescent="0.45">
      <c r="C34" s="188"/>
      <c r="D34" s="26" t="s">
        <v>43</v>
      </c>
      <c r="E34" s="58">
        <v>44540600</v>
      </c>
      <c r="F34" s="27"/>
      <c r="G34" s="28"/>
      <c r="H34" s="33"/>
      <c r="I34" s="29"/>
    </row>
    <row r="35" spans="2:9" ht="15" customHeight="1" thickBot="1" x14ac:dyDescent="0.45">
      <c r="C35" s="189" t="s">
        <v>47</v>
      </c>
      <c r="D35" s="190"/>
      <c r="E35" s="59">
        <f>E17+E22+E27+E32+E34</f>
        <v>262221140</v>
      </c>
      <c r="F35" s="34"/>
      <c r="G35" s="35"/>
      <c r="H35" s="36"/>
      <c r="I35" s="37"/>
    </row>
    <row r="36" spans="2:9" ht="15" customHeight="1" x14ac:dyDescent="0.4">
      <c r="C36" s="191" t="s">
        <v>49</v>
      </c>
      <c r="D36" s="192"/>
      <c r="E36" s="60">
        <v>49677</v>
      </c>
      <c r="F36" s="193"/>
      <c r="G36" s="193"/>
      <c r="H36" s="193"/>
      <c r="I36" s="193"/>
    </row>
    <row r="37" spans="2:9" ht="15" customHeight="1" thickBot="1" x14ac:dyDescent="0.45">
      <c r="C37" s="164" t="s">
        <v>50</v>
      </c>
      <c r="D37" s="165"/>
      <c r="E37" s="61">
        <v>0</v>
      </c>
      <c r="F37" s="38"/>
      <c r="G37" s="38"/>
      <c r="H37" s="38"/>
      <c r="I37" s="38"/>
    </row>
    <row r="38" spans="2:9" ht="15" customHeight="1" x14ac:dyDescent="0.4">
      <c r="C38" s="162" t="s">
        <v>19</v>
      </c>
      <c r="D38" s="163"/>
      <c r="E38" s="62">
        <f>(E6+E8)/E36</f>
        <v>13424.544960444471</v>
      </c>
      <c r="F38" s="38"/>
      <c r="G38" s="38"/>
      <c r="H38" s="38"/>
      <c r="I38" s="38"/>
    </row>
    <row r="39" spans="2:9" ht="15" customHeight="1" thickBot="1" x14ac:dyDescent="0.45">
      <c r="C39" s="164" t="s">
        <v>20</v>
      </c>
      <c r="D39" s="165"/>
      <c r="E39" s="63" t="e">
        <f>(E7+E9)/E37</f>
        <v>#DIV/0!</v>
      </c>
      <c r="F39" s="166"/>
      <c r="G39" s="166"/>
      <c r="H39" s="166"/>
      <c r="I39" s="166"/>
    </row>
    <row r="40" spans="2:9" ht="15" customHeight="1" x14ac:dyDescent="0.4">
      <c r="C40" s="39" t="s">
        <v>51</v>
      </c>
      <c r="D40" s="39"/>
      <c r="E40" s="39"/>
      <c r="F40" s="39"/>
      <c r="G40" s="39"/>
      <c r="H40" s="39"/>
      <c r="I40" s="39"/>
    </row>
    <row r="41" spans="2:9" ht="15" customHeight="1" x14ac:dyDescent="0.4">
      <c r="C41" s="39" t="s">
        <v>54</v>
      </c>
      <c r="D41" s="39"/>
      <c r="E41" s="39"/>
      <c r="F41" s="39"/>
      <c r="G41" s="39"/>
      <c r="H41" s="39"/>
      <c r="I41" s="39"/>
    </row>
    <row r="42" spans="2:9" ht="15" customHeight="1" x14ac:dyDescent="0.4"/>
    <row r="43" spans="2:9" ht="15" customHeight="1" x14ac:dyDescent="0.4">
      <c r="B43" s="17" t="s">
        <v>21</v>
      </c>
      <c r="C43" s="149" t="s">
        <v>22</v>
      </c>
      <c r="D43" s="149"/>
      <c r="E43" s="149"/>
      <c r="F43" s="149"/>
      <c r="G43" s="149"/>
    </row>
    <row r="44" spans="2:9" ht="12.75" thickBot="1" x14ac:dyDescent="0.45">
      <c r="C44" s="18"/>
      <c r="D44" s="18"/>
      <c r="E44" s="167" t="s">
        <v>23</v>
      </c>
      <c r="F44" s="167"/>
      <c r="G44" s="167"/>
      <c r="H44" s="167" t="s">
        <v>24</v>
      </c>
      <c r="I44" s="167"/>
    </row>
    <row r="45" spans="2:9" ht="15" customHeight="1" x14ac:dyDescent="0.4">
      <c r="C45" s="150" t="s">
        <v>25</v>
      </c>
      <c r="D45" s="151"/>
      <c r="E45" s="152"/>
      <c r="F45" s="153"/>
      <c r="G45" s="154"/>
      <c r="H45" s="152"/>
      <c r="I45" s="155"/>
    </row>
    <row r="46" spans="2:9" ht="15" customHeight="1" thickBot="1" x14ac:dyDescent="0.45">
      <c r="C46" s="156" t="s">
        <v>26</v>
      </c>
      <c r="D46" s="157"/>
      <c r="E46" s="158"/>
      <c r="F46" s="159"/>
      <c r="G46" s="160"/>
      <c r="H46" s="159"/>
      <c r="I46" s="161"/>
    </row>
    <row r="47" spans="2:9" ht="15" customHeight="1" thickBot="1" x14ac:dyDescent="0.45">
      <c r="C47" s="171" t="s">
        <v>52</v>
      </c>
      <c r="D47" s="172"/>
      <c r="E47" s="101">
        <v>17</v>
      </c>
      <c r="F47" s="102"/>
      <c r="G47" s="102"/>
      <c r="H47" s="102"/>
      <c r="I47" s="103"/>
    </row>
    <row r="48" spans="2:9" ht="15" customHeight="1" x14ac:dyDescent="0.4">
      <c r="C48" s="40" t="s">
        <v>58</v>
      </c>
      <c r="D48" s="40"/>
      <c r="E48" s="41"/>
      <c r="F48" s="41"/>
      <c r="G48" s="41"/>
      <c r="H48" s="41"/>
      <c r="I48" s="41"/>
    </row>
    <row r="49" spans="2:9" ht="15" customHeight="1" x14ac:dyDescent="0.4"/>
    <row r="50" spans="2:9" ht="15" customHeight="1" thickBot="1" x14ac:dyDescent="0.45">
      <c r="B50" s="17" t="s">
        <v>27</v>
      </c>
      <c r="C50" s="149" t="s">
        <v>28</v>
      </c>
      <c r="D50" s="149"/>
      <c r="E50" s="149"/>
      <c r="F50" s="149"/>
      <c r="G50" s="149"/>
    </row>
    <row r="51" spans="2:9" ht="15" customHeight="1" x14ac:dyDescent="0.4">
      <c r="C51" s="173" t="s">
        <v>29</v>
      </c>
      <c r="D51" s="42" t="s">
        <v>30</v>
      </c>
      <c r="E51" s="203">
        <f>(E17+E22)/(E17+E22+E27+E32)</f>
        <v>0</v>
      </c>
      <c r="F51" s="203"/>
      <c r="G51" s="203"/>
      <c r="H51" s="203"/>
      <c r="I51" s="204"/>
    </row>
    <row r="52" spans="2:9" ht="15" customHeight="1" thickBot="1" x14ac:dyDescent="0.45">
      <c r="C52" s="174"/>
      <c r="D52" s="43" t="s">
        <v>31</v>
      </c>
      <c r="E52" s="205">
        <f>(E27+E32)/(E17+E22+E27+E32)</f>
        <v>1</v>
      </c>
      <c r="F52" s="206"/>
      <c r="G52" s="206"/>
      <c r="H52" s="206"/>
      <c r="I52" s="207"/>
    </row>
    <row r="53" spans="2:9" ht="15" customHeight="1" x14ac:dyDescent="0.4"/>
    <row r="54" spans="2:9" ht="15" customHeight="1" thickBot="1" x14ac:dyDescent="0.45">
      <c r="B54" s="17" t="s">
        <v>32</v>
      </c>
      <c r="C54" s="149" t="s">
        <v>33</v>
      </c>
      <c r="D54" s="149"/>
      <c r="E54" s="149"/>
      <c r="F54" s="149"/>
      <c r="G54" s="149"/>
      <c r="H54" s="149"/>
      <c r="I54" s="149"/>
    </row>
    <row r="55" spans="2:9" ht="70.150000000000006" customHeight="1" thickBot="1" x14ac:dyDescent="0.45">
      <c r="C55" s="3" t="s">
        <v>34</v>
      </c>
      <c r="D55" s="168"/>
      <c r="E55" s="169"/>
      <c r="F55" s="169"/>
      <c r="G55" s="169"/>
      <c r="H55" s="169"/>
      <c r="I55" s="170"/>
    </row>
  </sheetData>
  <mergeCells count="68">
    <mergeCell ref="F30:F31"/>
    <mergeCell ref="G30:G31"/>
    <mergeCell ref="H30:H31"/>
    <mergeCell ref="F28:F29"/>
    <mergeCell ref="G28:G29"/>
    <mergeCell ref="H28:H29"/>
    <mergeCell ref="C6:C9"/>
    <mergeCell ref="F6:I6"/>
    <mergeCell ref="F7:I7"/>
    <mergeCell ref="F8:I8"/>
    <mergeCell ref="F9:I9"/>
    <mergeCell ref="A1:J1"/>
    <mergeCell ref="C2:G2"/>
    <mergeCell ref="C3:D3"/>
    <mergeCell ref="E3:I3"/>
    <mergeCell ref="C5:G5"/>
    <mergeCell ref="C10:D10"/>
    <mergeCell ref="C11:E12"/>
    <mergeCell ref="F11:I11"/>
    <mergeCell ref="C13:C32"/>
    <mergeCell ref="D13:D16"/>
    <mergeCell ref="E13:E16"/>
    <mergeCell ref="F13:F14"/>
    <mergeCell ref="G13:G14"/>
    <mergeCell ref="H13:H14"/>
    <mergeCell ref="F15:F16"/>
    <mergeCell ref="F18:F19"/>
    <mergeCell ref="G18:G19"/>
    <mergeCell ref="H18:H19"/>
    <mergeCell ref="F20:F21"/>
    <mergeCell ref="G20:G21"/>
    <mergeCell ref="H20:H21"/>
    <mergeCell ref="C37:D37"/>
    <mergeCell ref="G15:G16"/>
    <mergeCell ref="H15:H16"/>
    <mergeCell ref="D23:D26"/>
    <mergeCell ref="C33:C34"/>
    <mergeCell ref="C35:D35"/>
    <mergeCell ref="C36:D36"/>
    <mergeCell ref="F36:I36"/>
    <mergeCell ref="F23:F24"/>
    <mergeCell ref="D28:D31"/>
    <mergeCell ref="D18:D21"/>
    <mergeCell ref="G23:G24"/>
    <mergeCell ref="H23:H24"/>
    <mergeCell ref="F25:F26"/>
    <mergeCell ref="G25:G26"/>
    <mergeCell ref="H25:H26"/>
    <mergeCell ref="C38:D38"/>
    <mergeCell ref="C39:D39"/>
    <mergeCell ref="F39:I39"/>
    <mergeCell ref="C43:G43"/>
    <mergeCell ref="E44:G44"/>
    <mergeCell ref="H44:I44"/>
    <mergeCell ref="C45:D45"/>
    <mergeCell ref="E45:G45"/>
    <mergeCell ref="H45:I45"/>
    <mergeCell ref="C46:D46"/>
    <mergeCell ref="E46:G46"/>
    <mergeCell ref="H46:I46"/>
    <mergeCell ref="C54:I54"/>
    <mergeCell ref="D55:I55"/>
    <mergeCell ref="C47:D47"/>
    <mergeCell ref="E47:I47"/>
    <mergeCell ref="C50:G50"/>
    <mergeCell ref="C51:C52"/>
    <mergeCell ref="E51:I51"/>
    <mergeCell ref="E52:I52"/>
  </mergeCells>
  <phoneticPr fontId="1"/>
  <pageMargins left="0.51181102362204722" right="0.11811023622047245" top="0.55118110236220474" bottom="0.19685039370078741" header="0.31496062992125984" footer="0.11811023622047245"/>
  <pageSetup paperSize="9" scale="60" orientation="portrait" r:id="rId1"/>
  <headerFooter scaleWithDoc="0" alignWithMargins="0"/>
  <rowBreaks count="1" manualBreakCount="1">
    <brk id="32"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1DE1B-85D2-4032-AD4F-C3425DFBE9ED}">
  <sheetPr>
    <pageSetUpPr fitToPage="1"/>
  </sheetPr>
  <dimension ref="A1:J55"/>
  <sheetViews>
    <sheetView view="pageBreakPreview" zoomScale="127"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62</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6723775</v>
      </c>
      <c r="F7" s="166"/>
      <c r="G7" s="166"/>
      <c r="H7" s="166"/>
      <c r="I7" s="166"/>
    </row>
    <row r="8" spans="1:10" ht="15" customHeight="1" x14ac:dyDescent="0.4">
      <c r="C8" s="114"/>
      <c r="D8" s="21" t="s">
        <v>10</v>
      </c>
      <c r="E8" s="55">
        <v>1895013026</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1901736801</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223" t="s">
        <v>14</v>
      </c>
      <c r="E13" s="224"/>
      <c r="F13" s="118">
        <v>5000</v>
      </c>
      <c r="G13" s="145" t="s">
        <v>42</v>
      </c>
      <c r="H13" s="147" t="s">
        <v>42</v>
      </c>
      <c r="I13" s="64" t="s">
        <v>66</v>
      </c>
    </row>
    <row r="14" spans="1:10" ht="67.5" x14ac:dyDescent="0.4">
      <c r="C14" s="186"/>
      <c r="D14" s="218"/>
      <c r="E14" s="225"/>
      <c r="F14" s="213"/>
      <c r="G14" s="220"/>
      <c r="H14" s="221"/>
      <c r="I14" s="72" t="s">
        <v>73</v>
      </c>
    </row>
    <row r="15" spans="1:10" x14ac:dyDescent="0.4">
      <c r="C15" s="186"/>
      <c r="D15" s="218"/>
      <c r="E15" s="225"/>
      <c r="F15" s="130">
        <v>3000</v>
      </c>
      <c r="G15" s="208" t="s">
        <v>42</v>
      </c>
      <c r="H15" s="210" t="s">
        <v>42</v>
      </c>
      <c r="I15" s="73" t="s">
        <v>66</v>
      </c>
    </row>
    <row r="16" spans="1:10" ht="68.25" thickBot="1" x14ac:dyDescent="0.45">
      <c r="C16" s="186"/>
      <c r="D16" s="218"/>
      <c r="E16" s="225"/>
      <c r="F16" s="222"/>
      <c r="G16" s="209"/>
      <c r="H16" s="211"/>
      <c r="I16" s="74" t="s">
        <v>72</v>
      </c>
    </row>
    <row r="17" spans="3:9" ht="15" customHeight="1" thickBot="1" x14ac:dyDescent="0.45">
      <c r="C17" s="186"/>
      <c r="D17" s="26" t="s">
        <v>43</v>
      </c>
      <c r="E17" s="58">
        <v>0</v>
      </c>
      <c r="F17" s="27"/>
      <c r="G17" s="28"/>
      <c r="H17" s="27"/>
      <c r="I17" s="29"/>
    </row>
    <row r="18" spans="3:9" ht="15" customHeight="1" x14ac:dyDescent="0.4">
      <c r="C18" s="83"/>
      <c r="D18" s="236" t="s">
        <v>44</v>
      </c>
      <c r="E18" s="30"/>
      <c r="F18" s="118">
        <v>5000</v>
      </c>
      <c r="G18" s="145" t="s">
        <v>42</v>
      </c>
      <c r="H18" s="147" t="s">
        <v>42</v>
      </c>
      <c r="I18" s="64" t="s">
        <v>68</v>
      </c>
    </row>
    <row r="19" spans="3:9" ht="67.5" x14ac:dyDescent="0.4">
      <c r="C19" s="186"/>
      <c r="D19" s="237"/>
      <c r="E19" s="31"/>
      <c r="F19" s="213"/>
      <c r="G19" s="220"/>
      <c r="H19" s="221"/>
      <c r="I19" s="72" t="s">
        <v>73</v>
      </c>
    </row>
    <row r="20" spans="3:9" x14ac:dyDescent="0.4">
      <c r="C20" s="186"/>
      <c r="D20" s="237"/>
      <c r="E20" s="31"/>
      <c r="F20" s="130">
        <v>3000</v>
      </c>
      <c r="G20" s="208" t="s">
        <v>42</v>
      </c>
      <c r="H20" s="210" t="s">
        <v>42</v>
      </c>
      <c r="I20" s="73" t="s">
        <v>68</v>
      </c>
    </row>
    <row r="21" spans="3:9" ht="68.25" thickBot="1" x14ac:dyDescent="0.45">
      <c r="C21" s="186"/>
      <c r="D21" s="238"/>
      <c r="E21" s="31"/>
      <c r="F21" s="222"/>
      <c r="G21" s="209"/>
      <c r="H21" s="211"/>
      <c r="I21" s="74" t="s">
        <v>72</v>
      </c>
    </row>
    <row r="22" spans="3:9" ht="15" customHeight="1" thickBot="1" x14ac:dyDescent="0.45">
      <c r="C22" s="186"/>
      <c r="D22" s="26" t="s">
        <v>43</v>
      </c>
      <c r="E22" s="58">
        <v>3035000</v>
      </c>
      <c r="F22" s="27"/>
      <c r="G22" s="28"/>
      <c r="H22" s="27"/>
      <c r="I22" s="29"/>
    </row>
    <row r="23" spans="3:9" x14ac:dyDescent="0.4">
      <c r="C23" s="83"/>
      <c r="D23" s="212" t="s">
        <v>15</v>
      </c>
      <c r="E23" s="30"/>
      <c r="F23" s="118">
        <v>5000</v>
      </c>
      <c r="G23" s="145" t="s">
        <v>42</v>
      </c>
      <c r="H23" s="147" t="s">
        <v>42</v>
      </c>
      <c r="I23" s="64" t="s">
        <v>66</v>
      </c>
    </row>
    <row r="24" spans="3:9" ht="67.5" x14ac:dyDescent="0.4">
      <c r="C24" s="83"/>
      <c r="D24" s="212"/>
      <c r="E24" s="30"/>
      <c r="F24" s="213"/>
      <c r="G24" s="220"/>
      <c r="H24" s="221"/>
      <c r="I24" s="72" t="s">
        <v>73</v>
      </c>
    </row>
    <row r="25" spans="3:9" x14ac:dyDescent="0.4">
      <c r="C25" s="83"/>
      <c r="D25" s="212"/>
      <c r="E25" s="30"/>
      <c r="F25" s="130">
        <v>3000</v>
      </c>
      <c r="G25" s="208" t="s">
        <v>42</v>
      </c>
      <c r="H25" s="210" t="s">
        <v>42</v>
      </c>
      <c r="I25" s="73" t="s">
        <v>66</v>
      </c>
    </row>
    <row r="26" spans="3:9" ht="68.25" thickBot="1" x14ac:dyDescent="0.45">
      <c r="C26" s="83"/>
      <c r="D26" s="212"/>
      <c r="E26" s="30"/>
      <c r="F26" s="222"/>
      <c r="G26" s="209"/>
      <c r="H26" s="211"/>
      <c r="I26" s="74" t="s">
        <v>72</v>
      </c>
    </row>
    <row r="27" spans="3:9" ht="15" customHeight="1" thickBot="1" x14ac:dyDescent="0.45">
      <c r="C27" s="186"/>
      <c r="D27" s="26" t="s">
        <v>43</v>
      </c>
      <c r="E27" s="58">
        <v>644652130</v>
      </c>
      <c r="F27" s="27"/>
      <c r="G27" s="28"/>
      <c r="H27" s="27"/>
      <c r="I27" s="29"/>
    </row>
    <row r="28" spans="3:9" x14ac:dyDescent="0.4">
      <c r="C28" s="83"/>
      <c r="D28" s="233" t="s">
        <v>45</v>
      </c>
      <c r="E28" s="30"/>
      <c r="F28" s="118">
        <v>5000</v>
      </c>
      <c r="G28" s="145" t="s">
        <v>42</v>
      </c>
      <c r="H28" s="147" t="s">
        <v>42</v>
      </c>
      <c r="I28" s="64" t="s">
        <v>68</v>
      </c>
    </row>
    <row r="29" spans="3:9" ht="67.5" x14ac:dyDescent="0.4">
      <c r="C29" s="83"/>
      <c r="D29" s="234"/>
      <c r="E29" s="46"/>
      <c r="F29" s="213"/>
      <c r="G29" s="220"/>
      <c r="H29" s="221"/>
      <c r="I29" s="72" t="s">
        <v>73</v>
      </c>
    </row>
    <row r="30" spans="3:9" x14ac:dyDescent="0.4">
      <c r="C30" s="186"/>
      <c r="D30" s="234"/>
      <c r="E30" s="31"/>
      <c r="F30" s="130">
        <v>3000</v>
      </c>
      <c r="G30" s="208" t="s">
        <v>42</v>
      </c>
      <c r="H30" s="210" t="s">
        <v>42</v>
      </c>
      <c r="I30" s="73" t="s">
        <v>68</v>
      </c>
    </row>
    <row r="31" spans="3:9" ht="68.25" thickBot="1" x14ac:dyDescent="0.45">
      <c r="C31" s="186"/>
      <c r="D31" s="235"/>
      <c r="E31" s="31"/>
      <c r="F31" s="222"/>
      <c r="G31" s="209"/>
      <c r="H31" s="211"/>
      <c r="I31" s="74" t="s">
        <v>72</v>
      </c>
    </row>
    <row r="32" spans="3:9" ht="15" customHeight="1" thickBot="1" x14ac:dyDescent="0.45">
      <c r="C32" s="186"/>
      <c r="D32" s="26" t="s">
        <v>43</v>
      </c>
      <c r="E32" s="58">
        <v>0</v>
      </c>
      <c r="F32" s="27"/>
      <c r="G32" s="28"/>
      <c r="H32" s="27"/>
      <c r="I32" s="29"/>
    </row>
    <row r="33" spans="2:9" ht="15" customHeight="1" thickBot="1" x14ac:dyDescent="0.45">
      <c r="C33" s="187" t="s">
        <v>46</v>
      </c>
      <c r="D33" s="32" t="s">
        <v>17</v>
      </c>
      <c r="E33" s="30"/>
      <c r="F33" s="68">
        <v>2000</v>
      </c>
      <c r="G33" s="69" t="s">
        <v>42</v>
      </c>
      <c r="H33" s="70" t="s">
        <v>42</v>
      </c>
      <c r="I33" s="76" t="s">
        <v>80</v>
      </c>
    </row>
    <row r="34" spans="2:9" ht="15" customHeight="1" thickBot="1" x14ac:dyDescent="0.45">
      <c r="C34" s="188"/>
      <c r="D34" s="26" t="s">
        <v>43</v>
      </c>
      <c r="E34" s="58">
        <v>83341575</v>
      </c>
      <c r="F34" s="27"/>
      <c r="G34" s="28"/>
      <c r="H34" s="33"/>
      <c r="I34" s="29"/>
    </row>
    <row r="35" spans="2:9" ht="15" customHeight="1" thickBot="1" x14ac:dyDescent="0.45">
      <c r="C35" s="189" t="s">
        <v>47</v>
      </c>
      <c r="D35" s="190"/>
      <c r="E35" s="59">
        <f>E17+E22+E27+E32+E34</f>
        <v>731028705</v>
      </c>
      <c r="F35" s="34"/>
      <c r="G35" s="35"/>
      <c r="H35" s="36"/>
      <c r="I35" s="37"/>
    </row>
    <row r="36" spans="2:9" ht="15" customHeight="1" x14ac:dyDescent="0.4">
      <c r="C36" s="191" t="s">
        <v>49</v>
      </c>
      <c r="D36" s="192"/>
      <c r="E36" s="60">
        <v>143723</v>
      </c>
      <c r="F36" s="231"/>
      <c r="G36" s="232"/>
      <c r="H36" s="232"/>
      <c r="I36" s="232"/>
    </row>
    <row r="37" spans="2:9" ht="15" customHeight="1" thickBot="1" x14ac:dyDescent="0.45">
      <c r="C37" s="164" t="s">
        <v>50</v>
      </c>
      <c r="D37" s="165"/>
      <c r="E37" s="61">
        <v>607</v>
      </c>
      <c r="F37" s="38"/>
      <c r="G37" s="38"/>
      <c r="H37" s="38"/>
      <c r="I37" s="38"/>
    </row>
    <row r="38" spans="2:9" ht="15" customHeight="1" x14ac:dyDescent="0.4">
      <c r="C38" s="162" t="s">
        <v>19</v>
      </c>
      <c r="D38" s="163"/>
      <c r="E38" s="62">
        <f>(E6+E8)/E36</f>
        <v>13185.175831286571</v>
      </c>
      <c r="F38" s="38"/>
      <c r="G38" s="38"/>
      <c r="H38" s="38"/>
      <c r="I38" s="38"/>
    </row>
    <row r="39" spans="2:9" ht="15" customHeight="1" thickBot="1" x14ac:dyDescent="0.45">
      <c r="C39" s="164" t="s">
        <v>20</v>
      </c>
      <c r="D39" s="165"/>
      <c r="E39" s="63">
        <f>(E7+E9)/E37</f>
        <v>11077.059308072488</v>
      </c>
      <c r="F39" s="166"/>
      <c r="G39" s="166"/>
      <c r="H39" s="166"/>
      <c r="I39" s="166"/>
    </row>
    <row r="40" spans="2:9" ht="15" customHeight="1" x14ac:dyDescent="0.4">
      <c r="C40" s="39" t="s">
        <v>51</v>
      </c>
      <c r="D40" s="39"/>
      <c r="E40" s="39"/>
      <c r="F40" s="39"/>
      <c r="G40" s="39"/>
      <c r="H40" s="39"/>
      <c r="I40" s="39"/>
    </row>
    <row r="41" spans="2:9" ht="15" customHeight="1" x14ac:dyDescent="0.4">
      <c r="C41" s="39" t="s">
        <v>54</v>
      </c>
      <c r="D41" s="39"/>
      <c r="E41" s="39"/>
      <c r="F41" s="39"/>
      <c r="G41" s="39"/>
      <c r="H41" s="39"/>
      <c r="I41" s="39"/>
    </row>
    <row r="42" spans="2:9" ht="15" customHeight="1" x14ac:dyDescent="0.4"/>
    <row r="43" spans="2:9" ht="15" customHeight="1" x14ac:dyDescent="0.4">
      <c r="B43" s="17" t="s">
        <v>21</v>
      </c>
      <c r="C43" s="149" t="s">
        <v>22</v>
      </c>
      <c r="D43" s="149"/>
      <c r="E43" s="149"/>
      <c r="F43" s="149"/>
      <c r="G43" s="149"/>
    </row>
    <row r="44" spans="2:9" ht="12.75" thickBot="1" x14ac:dyDescent="0.45">
      <c r="C44" s="18"/>
      <c r="D44" s="18"/>
      <c r="E44" s="167" t="s">
        <v>23</v>
      </c>
      <c r="F44" s="167"/>
      <c r="G44" s="167"/>
      <c r="H44" s="167" t="s">
        <v>24</v>
      </c>
      <c r="I44" s="167"/>
    </row>
    <row r="45" spans="2:9" ht="15" customHeight="1" x14ac:dyDescent="0.4">
      <c r="C45" s="150" t="s">
        <v>25</v>
      </c>
      <c r="D45" s="151"/>
      <c r="E45" s="152"/>
      <c r="F45" s="153"/>
      <c r="G45" s="154"/>
      <c r="H45" s="152"/>
      <c r="I45" s="155"/>
    </row>
    <row r="46" spans="2:9" ht="15" customHeight="1" thickBot="1" x14ac:dyDescent="0.45">
      <c r="C46" s="156" t="s">
        <v>26</v>
      </c>
      <c r="D46" s="157"/>
      <c r="E46" s="158"/>
      <c r="F46" s="159"/>
      <c r="G46" s="160"/>
      <c r="H46" s="159"/>
      <c r="I46" s="161"/>
    </row>
    <row r="47" spans="2:9" ht="15" customHeight="1" thickBot="1" x14ac:dyDescent="0.45">
      <c r="C47" s="171" t="s">
        <v>52</v>
      </c>
      <c r="D47" s="172"/>
      <c r="E47" s="101">
        <v>30</v>
      </c>
      <c r="F47" s="102"/>
      <c r="G47" s="102"/>
      <c r="H47" s="102"/>
      <c r="I47" s="103"/>
    </row>
    <row r="48" spans="2:9" ht="15" customHeight="1" x14ac:dyDescent="0.4">
      <c r="C48" s="40" t="s">
        <v>58</v>
      </c>
      <c r="D48" s="40"/>
      <c r="E48" s="41"/>
      <c r="F48" s="41"/>
      <c r="G48" s="41"/>
      <c r="H48" s="41"/>
      <c r="I48" s="41"/>
    </row>
    <row r="49" spans="2:9" ht="15" customHeight="1" x14ac:dyDescent="0.4"/>
    <row r="50" spans="2:9" ht="15" customHeight="1" thickBot="1" x14ac:dyDescent="0.45">
      <c r="B50" s="17" t="s">
        <v>27</v>
      </c>
      <c r="C50" s="149" t="s">
        <v>28</v>
      </c>
      <c r="D50" s="149"/>
      <c r="E50" s="149"/>
      <c r="F50" s="149"/>
      <c r="G50" s="149"/>
    </row>
    <row r="51" spans="2:9" ht="15" customHeight="1" x14ac:dyDescent="0.4">
      <c r="C51" s="173" t="s">
        <v>29</v>
      </c>
      <c r="D51" s="42" t="s">
        <v>30</v>
      </c>
      <c r="E51" s="226">
        <f>(E17+E22)/(E17+E22+E27+E32)</f>
        <v>4.6859044427824282E-3</v>
      </c>
      <c r="F51" s="226"/>
      <c r="G51" s="226"/>
      <c r="H51" s="226"/>
      <c r="I51" s="227"/>
    </row>
    <row r="52" spans="2:9" ht="15" customHeight="1" thickBot="1" x14ac:dyDescent="0.45">
      <c r="C52" s="174"/>
      <c r="D52" s="43" t="s">
        <v>31</v>
      </c>
      <c r="E52" s="228">
        <f>(E27+E32)/(E17+E22+E27+E32)</f>
        <v>0.99531409555721762</v>
      </c>
      <c r="F52" s="229"/>
      <c r="G52" s="229"/>
      <c r="H52" s="229"/>
      <c r="I52" s="230"/>
    </row>
    <row r="53" spans="2:9" ht="15" customHeight="1" x14ac:dyDescent="0.4"/>
    <row r="54" spans="2:9" ht="15" customHeight="1" thickBot="1" x14ac:dyDescent="0.45">
      <c r="B54" s="17" t="s">
        <v>32</v>
      </c>
      <c r="C54" s="149" t="s">
        <v>33</v>
      </c>
      <c r="D54" s="149"/>
      <c r="E54" s="149"/>
      <c r="F54" s="149"/>
      <c r="G54" s="149"/>
      <c r="H54" s="149"/>
      <c r="I54" s="149"/>
    </row>
    <row r="55" spans="2:9" ht="70.150000000000006" customHeight="1" thickBot="1" x14ac:dyDescent="0.45">
      <c r="C55" s="3" t="s">
        <v>34</v>
      </c>
      <c r="D55" s="168"/>
      <c r="E55" s="169"/>
      <c r="F55" s="169"/>
      <c r="G55" s="169"/>
      <c r="H55" s="169"/>
      <c r="I55" s="170"/>
    </row>
  </sheetData>
  <mergeCells count="68">
    <mergeCell ref="F25:F26"/>
    <mergeCell ref="G25:G26"/>
    <mergeCell ref="H25:H26"/>
    <mergeCell ref="F28:F29"/>
    <mergeCell ref="G28:G29"/>
    <mergeCell ref="H28:H29"/>
    <mergeCell ref="C6:C9"/>
    <mergeCell ref="F6:I6"/>
    <mergeCell ref="F7:I7"/>
    <mergeCell ref="F8:I8"/>
    <mergeCell ref="F9:I9"/>
    <mergeCell ref="A1:J1"/>
    <mergeCell ref="C2:G2"/>
    <mergeCell ref="C3:D3"/>
    <mergeCell ref="E3:I3"/>
    <mergeCell ref="C5:G5"/>
    <mergeCell ref="C10:D10"/>
    <mergeCell ref="C11:E12"/>
    <mergeCell ref="F11:I11"/>
    <mergeCell ref="C13:C32"/>
    <mergeCell ref="D13:D16"/>
    <mergeCell ref="E13:E16"/>
    <mergeCell ref="F13:F14"/>
    <mergeCell ref="G13:G14"/>
    <mergeCell ref="H13:H14"/>
    <mergeCell ref="F15:F16"/>
    <mergeCell ref="F18:F19"/>
    <mergeCell ref="G18:G19"/>
    <mergeCell ref="H18:H19"/>
    <mergeCell ref="F20:F21"/>
    <mergeCell ref="G20:G21"/>
    <mergeCell ref="H20:H21"/>
    <mergeCell ref="C37:D37"/>
    <mergeCell ref="G15:G16"/>
    <mergeCell ref="H15:H16"/>
    <mergeCell ref="D23:D26"/>
    <mergeCell ref="F23:F24"/>
    <mergeCell ref="G23:G24"/>
    <mergeCell ref="H23:H24"/>
    <mergeCell ref="C33:C34"/>
    <mergeCell ref="C35:D35"/>
    <mergeCell ref="C36:D36"/>
    <mergeCell ref="F36:I36"/>
    <mergeCell ref="D28:D31"/>
    <mergeCell ref="D18:D21"/>
    <mergeCell ref="F30:F31"/>
    <mergeCell ref="G30:G31"/>
    <mergeCell ref="H30:H31"/>
    <mergeCell ref="C38:D38"/>
    <mergeCell ref="C39:D39"/>
    <mergeCell ref="F39:I39"/>
    <mergeCell ref="C43:G43"/>
    <mergeCell ref="E44:G44"/>
    <mergeCell ref="H44:I44"/>
    <mergeCell ref="C45:D45"/>
    <mergeCell ref="E45:G45"/>
    <mergeCell ref="H45:I45"/>
    <mergeCell ref="C46:D46"/>
    <mergeCell ref="E46:G46"/>
    <mergeCell ref="H46:I46"/>
    <mergeCell ref="C54:I54"/>
    <mergeCell ref="D55:I55"/>
    <mergeCell ref="C47:D47"/>
    <mergeCell ref="E47:I47"/>
    <mergeCell ref="C50:G50"/>
    <mergeCell ref="C51:C52"/>
    <mergeCell ref="E51:I51"/>
    <mergeCell ref="E52:I52"/>
  </mergeCells>
  <phoneticPr fontId="1"/>
  <pageMargins left="0.51181102362204722" right="0.11811023622047245" top="0.55118110236220474" bottom="0.19685039370078741" header="0.31496062992125984" footer="0.11811023622047245"/>
  <pageSetup paperSize="9" scale="60" orientation="portrait" r:id="rId1"/>
  <headerFooter scaleWithDoc="0" alignWithMargins="0"/>
  <rowBreaks count="1" manualBreakCount="1">
    <brk id="3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4BFC5-6691-4233-A97C-66C10CB4EC01}">
  <sheetPr>
    <pageSetUpPr fitToPage="1"/>
  </sheetPr>
  <dimension ref="A1:J55"/>
  <sheetViews>
    <sheetView view="pageBreakPreview" zoomScale="117"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62</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11771684</v>
      </c>
      <c r="F7" s="166"/>
      <c r="G7" s="166"/>
      <c r="H7" s="166"/>
      <c r="I7" s="166"/>
    </row>
    <row r="8" spans="1:10" ht="15" customHeight="1" x14ac:dyDescent="0.4">
      <c r="C8" s="114"/>
      <c r="D8" s="21" t="s">
        <v>10</v>
      </c>
      <c r="E8" s="55">
        <v>2308422700</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2320194384</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223" t="s">
        <v>14</v>
      </c>
      <c r="E13" s="224"/>
      <c r="F13" s="118">
        <v>5000</v>
      </c>
      <c r="G13" s="145" t="s">
        <v>42</v>
      </c>
      <c r="H13" s="147" t="s">
        <v>42</v>
      </c>
      <c r="I13" s="64" t="s">
        <v>66</v>
      </c>
    </row>
    <row r="14" spans="1:10" ht="67.5" x14ac:dyDescent="0.4">
      <c r="C14" s="186"/>
      <c r="D14" s="218"/>
      <c r="E14" s="225"/>
      <c r="F14" s="213"/>
      <c r="G14" s="220"/>
      <c r="H14" s="221"/>
      <c r="I14" s="72" t="s">
        <v>73</v>
      </c>
    </row>
    <row r="15" spans="1:10" x14ac:dyDescent="0.4">
      <c r="C15" s="186"/>
      <c r="D15" s="218"/>
      <c r="E15" s="225"/>
      <c r="F15" s="130">
        <v>3000</v>
      </c>
      <c r="G15" s="208" t="s">
        <v>42</v>
      </c>
      <c r="H15" s="210" t="s">
        <v>42</v>
      </c>
      <c r="I15" s="73" t="s">
        <v>66</v>
      </c>
    </row>
    <row r="16" spans="1:10" ht="68.25" thickBot="1" x14ac:dyDescent="0.45">
      <c r="C16" s="186"/>
      <c r="D16" s="218"/>
      <c r="E16" s="225"/>
      <c r="F16" s="222"/>
      <c r="G16" s="209"/>
      <c r="H16" s="211"/>
      <c r="I16" s="74" t="s">
        <v>72</v>
      </c>
    </row>
    <row r="17" spans="3:9" ht="15" customHeight="1" thickBot="1" x14ac:dyDescent="0.45">
      <c r="C17" s="186"/>
      <c r="D17" s="26" t="s">
        <v>43</v>
      </c>
      <c r="E17" s="58">
        <v>0</v>
      </c>
      <c r="F17" s="27"/>
      <c r="G17" s="28"/>
      <c r="H17" s="27"/>
      <c r="I17" s="29"/>
    </row>
    <row r="18" spans="3:9" x14ac:dyDescent="0.4">
      <c r="C18" s="83"/>
      <c r="D18" s="236" t="s">
        <v>44</v>
      </c>
      <c r="E18" s="30"/>
      <c r="F18" s="118">
        <v>5000</v>
      </c>
      <c r="G18" s="145" t="s">
        <v>42</v>
      </c>
      <c r="H18" s="147" t="s">
        <v>42</v>
      </c>
      <c r="I18" s="64" t="s">
        <v>68</v>
      </c>
    </row>
    <row r="19" spans="3:9" ht="67.5" x14ac:dyDescent="0.4">
      <c r="C19" s="186"/>
      <c r="D19" s="237"/>
      <c r="E19" s="31"/>
      <c r="F19" s="213"/>
      <c r="G19" s="220"/>
      <c r="H19" s="221"/>
      <c r="I19" s="72" t="s">
        <v>73</v>
      </c>
    </row>
    <row r="20" spans="3:9" x14ac:dyDescent="0.4">
      <c r="C20" s="186"/>
      <c r="D20" s="237"/>
      <c r="E20" s="31"/>
      <c r="F20" s="130">
        <v>3000</v>
      </c>
      <c r="G20" s="208" t="s">
        <v>42</v>
      </c>
      <c r="H20" s="210" t="s">
        <v>42</v>
      </c>
      <c r="I20" s="73" t="s">
        <v>68</v>
      </c>
    </row>
    <row r="21" spans="3:9" ht="68.25" thickBot="1" x14ac:dyDescent="0.45">
      <c r="C21" s="186"/>
      <c r="D21" s="238"/>
      <c r="E21" s="31"/>
      <c r="F21" s="222"/>
      <c r="G21" s="209"/>
      <c r="H21" s="211"/>
      <c r="I21" s="74" t="s">
        <v>72</v>
      </c>
    </row>
    <row r="22" spans="3:9" ht="15" customHeight="1" thickBot="1" x14ac:dyDescent="0.45">
      <c r="C22" s="186"/>
      <c r="D22" s="26" t="s">
        <v>43</v>
      </c>
      <c r="E22" s="58">
        <v>5195000</v>
      </c>
      <c r="F22" s="27"/>
      <c r="G22" s="28"/>
      <c r="H22" s="27"/>
      <c r="I22" s="29"/>
    </row>
    <row r="23" spans="3:9" x14ac:dyDescent="0.4">
      <c r="C23" s="83"/>
      <c r="D23" s="212" t="s">
        <v>15</v>
      </c>
      <c r="E23" s="30"/>
      <c r="F23" s="118">
        <v>5000</v>
      </c>
      <c r="G23" s="145" t="s">
        <v>42</v>
      </c>
      <c r="H23" s="147" t="s">
        <v>42</v>
      </c>
      <c r="I23" s="64" t="s">
        <v>66</v>
      </c>
    </row>
    <row r="24" spans="3:9" ht="67.5" x14ac:dyDescent="0.4">
      <c r="C24" s="83"/>
      <c r="D24" s="212"/>
      <c r="E24" s="30"/>
      <c r="F24" s="213"/>
      <c r="G24" s="220"/>
      <c r="H24" s="221"/>
      <c r="I24" s="72" t="s">
        <v>73</v>
      </c>
    </row>
    <row r="25" spans="3:9" x14ac:dyDescent="0.4">
      <c r="C25" s="83"/>
      <c r="D25" s="212"/>
      <c r="E25" s="30"/>
      <c r="F25" s="130">
        <v>3000</v>
      </c>
      <c r="G25" s="208" t="s">
        <v>42</v>
      </c>
      <c r="H25" s="210" t="s">
        <v>42</v>
      </c>
      <c r="I25" s="73" t="s">
        <v>66</v>
      </c>
    </row>
    <row r="26" spans="3:9" ht="68.25" thickBot="1" x14ac:dyDescent="0.45">
      <c r="C26" s="83"/>
      <c r="D26" s="212"/>
      <c r="E26" s="30"/>
      <c r="F26" s="222"/>
      <c r="G26" s="209"/>
      <c r="H26" s="211"/>
      <c r="I26" s="74" t="s">
        <v>72</v>
      </c>
    </row>
    <row r="27" spans="3:9" ht="15" customHeight="1" thickBot="1" x14ac:dyDescent="0.45">
      <c r="C27" s="186"/>
      <c r="D27" s="26" t="s">
        <v>43</v>
      </c>
      <c r="E27" s="58">
        <v>779844277</v>
      </c>
      <c r="F27" s="27"/>
      <c r="G27" s="28"/>
      <c r="H27" s="27"/>
      <c r="I27" s="29"/>
    </row>
    <row r="28" spans="3:9" ht="15" customHeight="1" x14ac:dyDescent="0.4">
      <c r="C28" s="83"/>
      <c r="D28" s="233" t="s">
        <v>45</v>
      </c>
      <c r="E28" s="30"/>
      <c r="F28" s="118">
        <v>5000</v>
      </c>
      <c r="G28" s="145" t="s">
        <v>42</v>
      </c>
      <c r="H28" s="147" t="s">
        <v>42</v>
      </c>
      <c r="I28" s="64" t="s">
        <v>68</v>
      </c>
    </row>
    <row r="29" spans="3:9" ht="67.5" x14ac:dyDescent="0.4">
      <c r="C29" s="83"/>
      <c r="D29" s="234"/>
      <c r="E29" s="46"/>
      <c r="F29" s="213"/>
      <c r="G29" s="220"/>
      <c r="H29" s="221"/>
      <c r="I29" s="72" t="s">
        <v>73</v>
      </c>
    </row>
    <row r="30" spans="3:9" x14ac:dyDescent="0.4">
      <c r="C30" s="186"/>
      <c r="D30" s="234"/>
      <c r="E30" s="31"/>
      <c r="F30" s="130">
        <v>3000</v>
      </c>
      <c r="G30" s="208" t="s">
        <v>42</v>
      </c>
      <c r="H30" s="210" t="s">
        <v>42</v>
      </c>
      <c r="I30" s="73" t="s">
        <v>68</v>
      </c>
    </row>
    <row r="31" spans="3:9" ht="68.25" thickBot="1" x14ac:dyDescent="0.45">
      <c r="C31" s="186"/>
      <c r="D31" s="235"/>
      <c r="E31" s="31"/>
      <c r="F31" s="222"/>
      <c r="G31" s="209"/>
      <c r="H31" s="211"/>
      <c r="I31" s="74" t="s">
        <v>72</v>
      </c>
    </row>
    <row r="32" spans="3:9" ht="15" customHeight="1" thickBot="1" x14ac:dyDescent="0.45">
      <c r="C32" s="186"/>
      <c r="D32" s="26" t="s">
        <v>43</v>
      </c>
      <c r="E32" s="58">
        <v>0</v>
      </c>
      <c r="F32" s="27"/>
      <c r="G32" s="28"/>
      <c r="H32" s="27"/>
      <c r="I32" s="29"/>
    </row>
    <row r="33" spans="2:9" ht="15" customHeight="1" thickBot="1" x14ac:dyDescent="0.45">
      <c r="C33" s="187" t="s">
        <v>46</v>
      </c>
      <c r="D33" s="32" t="s">
        <v>17</v>
      </c>
      <c r="E33" s="30"/>
      <c r="F33" s="68">
        <v>2000</v>
      </c>
      <c r="G33" s="69" t="s">
        <v>42</v>
      </c>
      <c r="H33" s="70" t="s">
        <v>42</v>
      </c>
      <c r="I33" s="76" t="s">
        <v>81</v>
      </c>
    </row>
    <row r="34" spans="2:9" ht="15" customHeight="1" thickBot="1" x14ac:dyDescent="0.45">
      <c r="C34" s="188"/>
      <c r="D34" s="26" t="s">
        <v>43</v>
      </c>
      <c r="E34" s="58">
        <v>87406950</v>
      </c>
      <c r="F34" s="27"/>
      <c r="G34" s="28"/>
      <c r="H34" s="33"/>
      <c r="I34" s="29"/>
    </row>
    <row r="35" spans="2:9" ht="15" customHeight="1" thickBot="1" x14ac:dyDescent="0.45">
      <c r="C35" s="189" t="s">
        <v>47</v>
      </c>
      <c r="D35" s="190"/>
      <c r="E35" s="59">
        <f>E17+E22+E27+E32+E34</f>
        <v>872446227</v>
      </c>
      <c r="F35" s="34"/>
      <c r="G35" s="35"/>
      <c r="H35" s="36"/>
      <c r="I35" s="37"/>
    </row>
    <row r="36" spans="2:9" ht="15" customHeight="1" x14ac:dyDescent="0.4">
      <c r="C36" s="191" t="s">
        <v>49</v>
      </c>
      <c r="D36" s="192"/>
      <c r="E36" s="60">
        <v>175823</v>
      </c>
      <c r="F36" s="231"/>
      <c r="G36" s="232"/>
      <c r="H36" s="232"/>
      <c r="I36" s="232"/>
    </row>
    <row r="37" spans="2:9" ht="15" customHeight="1" thickBot="1" x14ac:dyDescent="0.45">
      <c r="C37" s="164" t="s">
        <v>50</v>
      </c>
      <c r="D37" s="165"/>
      <c r="E37" s="61">
        <v>1039</v>
      </c>
      <c r="F37" s="38"/>
      <c r="G37" s="38"/>
      <c r="H37" s="38"/>
      <c r="I37" s="38"/>
    </row>
    <row r="38" spans="2:9" ht="15" customHeight="1" x14ac:dyDescent="0.4">
      <c r="C38" s="162" t="s">
        <v>19</v>
      </c>
      <c r="D38" s="163"/>
      <c r="E38" s="62">
        <f>(E6+E8)/E36</f>
        <v>13129.241908055261</v>
      </c>
      <c r="F38" s="38"/>
      <c r="G38" s="38"/>
      <c r="H38" s="38"/>
      <c r="I38" s="38"/>
    </row>
    <row r="39" spans="2:9" ht="15" customHeight="1" thickBot="1" x14ac:dyDescent="0.45">
      <c r="C39" s="164" t="s">
        <v>20</v>
      </c>
      <c r="D39" s="165"/>
      <c r="E39" s="63">
        <f>(E7+E9)/E37</f>
        <v>11329.820981713186</v>
      </c>
      <c r="F39" s="166"/>
      <c r="G39" s="166"/>
      <c r="H39" s="166"/>
      <c r="I39" s="166"/>
    </row>
    <row r="40" spans="2:9" ht="15" customHeight="1" x14ac:dyDescent="0.4">
      <c r="C40" s="39" t="s">
        <v>51</v>
      </c>
      <c r="D40" s="39"/>
      <c r="E40" s="39"/>
      <c r="F40" s="39"/>
      <c r="G40" s="39"/>
      <c r="H40" s="39"/>
      <c r="I40" s="39"/>
    </row>
    <row r="41" spans="2:9" ht="15" customHeight="1" x14ac:dyDescent="0.4">
      <c r="C41" s="39" t="s">
        <v>54</v>
      </c>
      <c r="D41" s="39"/>
      <c r="E41" s="39"/>
      <c r="F41" s="39"/>
      <c r="G41" s="39"/>
      <c r="H41" s="39"/>
      <c r="I41" s="39"/>
    </row>
    <row r="42" spans="2:9" ht="15" customHeight="1" x14ac:dyDescent="0.4"/>
    <row r="43" spans="2:9" ht="15" customHeight="1" x14ac:dyDescent="0.4">
      <c r="B43" s="17" t="s">
        <v>21</v>
      </c>
      <c r="C43" s="149" t="s">
        <v>22</v>
      </c>
      <c r="D43" s="149"/>
      <c r="E43" s="149"/>
      <c r="F43" s="149"/>
      <c r="G43" s="149"/>
    </row>
    <row r="44" spans="2:9" ht="12.75" thickBot="1" x14ac:dyDescent="0.45">
      <c r="C44" s="18"/>
      <c r="D44" s="18"/>
      <c r="E44" s="167" t="s">
        <v>23</v>
      </c>
      <c r="F44" s="167"/>
      <c r="G44" s="167"/>
      <c r="H44" s="167" t="s">
        <v>24</v>
      </c>
      <c r="I44" s="167"/>
    </row>
    <row r="45" spans="2:9" ht="15" customHeight="1" x14ac:dyDescent="0.4">
      <c r="C45" s="150" t="s">
        <v>25</v>
      </c>
      <c r="D45" s="151"/>
      <c r="E45" s="152"/>
      <c r="F45" s="153"/>
      <c r="G45" s="154"/>
      <c r="H45" s="152"/>
      <c r="I45" s="155"/>
    </row>
    <row r="46" spans="2:9" ht="15" customHeight="1" thickBot="1" x14ac:dyDescent="0.45">
      <c r="C46" s="156" t="s">
        <v>26</v>
      </c>
      <c r="D46" s="157"/>
      <c r="E46" s="158"/>
      <c r="F46" s="159"/>
      <c r="G46" s="160"/>
      <c r="H46" s="159"/>
      <c r="I46" s="161"/>
    </row>
    <row r="47" spans="2:9" ht="15" customHeight="1" thickBot="1" x14ac:dyDescent="0.45">
      <c r="C47" s="171" t="s">
        <v>52</v>
      </c>
      <c r="D47" s="172"/>
      <c r="E47" s="101">
        <v>31</v>
      </c>
      <c r="F47" s="102"/>
      <c r="G47" s="102"/>
      <c r="H47" s="102"/>
      <c r="I47" s="103"/>
    </row>
    <row r="48" spans="2:9" ht="15" customHeight="1" x14ac:dyDescent="0.4">
      <c r="C48" s="40" t="s">
        <v>58</v>
      </c>
      <c r="D48" s="40"/>
      <c r="E48" s="41"/>
      <c r="F48" s="41"/>
      <c r="G48" s="41"/>
      <c r="H48" s="41"/>
      <c r="I48" s="41"/>
    </row>
    <row r="49" spans="2:9" ht="15" customHeight="1" x14ac:dyDescent="0.4"/>
    <row r="50" spans="2:9" ht="15" customHeight="1" thickBot="1" x14ac:dyDescent="0.45">
      <c r="B50" s="17" t="s">
        <v>27</v>
      </c>
      <c r="C50" s="149" t="s">
        <v>28</v>
      </c>
      <c r="D50" s="149"/>
      <c r="E50" s="149"/>
      <c r="F50" s="149"/>
      <c r="G50" s="149"/>
    </row>
    <row r="51" spans="2:9" ht="15" customHeight="1" x14ac:dyDescent="0.4">
      <c r="C51" s="173" t="s">
        <v>29</v>
      </c>
      <c r="D51" s="42" t="s">
        <v>30</v>
      </c>
      <c r="E51" s="226">
        <f>(E17+E22)/(E17+E22+E27+E32)</f>
        <v>6.6175032921314582E-3</v>
      </c>
      <c r="F51" s="226"/>
      <c r="G51" s="226"/>
      <c r="H51" s="226"/>
      <c r="I51" s="227"/>
    </row>
    <row r="52" spans="2:9" ht="15" customHeight="1" thickBot="1" x14ac:dyDescent="0.45">
      <c r="C52" s="174"/>
      <c r="D52" s="43" t="s">
        <v>31</v>
      </c>
      <c r="E52" s="228">
        <f>(E27+E32)/(E17+E22+E27+E32)</f>
        <v>0.99338249670786849</v>
      </c>
      <c r="F52" s="229"/>
      <c r="G52" s="229"/>
      <c r="H52" s="229"/>
      <c r="I52" s="230"/>
    </row>
    <row r="53" spans="2:9" ht="15" customHeight="1" x14ac:dyDescent="0.4"/>
    <row r="54" spans="2:9" ht="15" customHeight="1" thickBot="1" x14ac:dyDescent="0.45">
      <c r="B54" s="17" t="s">
        <v>32</v>
      </c>
      <c r="C54" s="149" t="s">
        <v>33</v>
      </c>
      <c r="D54" s="149"/>
      <c r="E54" s="149"/>
      <c r="F54" s="149"/>
      <c r="G54" s="149"/>
      <c r="H54" s="149"/>
      <c r="I54" s="149"/>
    </row>
    <row r="55" spans="2:9" ht="70.150000000000006" customHeight="1" thickBot="1" x14ac:dyDescent="0.45">
      <c r="C55" s="3" t="s">
        <v>34</v>
      </c>
      <c r="D55" s="168"/>
      <c r="E55" s="169"/>
      <c r="F55" s="169"/>
      <c r="G55" s="169"/>
      <c r="H55" s="169"/>
      <c r="I55" s="170"/>
    </row>
  </sheetData>
  <mergeCells count="68">
    <mergeCell ref="F20:F21"/>
    <mergeCell ref="G20:G21"/>
    <mergeCell ref="H20:H21"/>
    <mergeCell ref="F28:F29"/>
    <mergeCell ref="G28:G29"/>
    <mergeCell ref="H28:H29"/>
    <mergeCell ref="C10:D10"/>
    <mergeCell ref="C11:E12"/>
    <mergeCell ref="F11:I11"/>
    <mergeCell ref="C13:C32"/>
    <mergeCell ref="D13:D16"/>
    <mergeCell ref="E13:E16"/>
    <mergeCell ref="F13:F14"/>
    <mergeCell ref="G13:G14"/>
    <mergeCell ref="F30:F31"/>
    <mergeCell ref="G30:G31"/>
    <mergeCell ref="H30:H31"/>
    <mergeCell ref="G23:G24"/>
    <mergeCell ref="H23:H24"/>
    <mergeCell ref="F25:F26"/>
    <mergeCell ref="G25:G26"/>
    <mergeCell ref="H25:H26"/>
    <mergeCell ref="C6:C9"/>
    <mergeCell ref="F6:I6"/>
    <mergeCell ref="F7:I7"/>
    <mergeCell ref="F8:I8"/>
    <mergeCell ref="F9:I9"/>
    <mergeCell ref="A1:J1"/>
    <mergeCell ref="C2:G2"/>
    <mergeCell ref="C3:D3"/>
    <mergeCell ref="E3:I3"/>
    <mergeCell ref="C5:G5"/>
    <mergeCell ref="H13:H14"/>
    <mergeCell ref="F15:F16"/>
    <mergeCell ref="G15:G16"/>
    <mergeCell ref="H15:H16"/>
    <mergeCell ref="C37:D37"/>
    <mergeCell ref="D23:D26"/>
    <mergeCell ref="C33:C34"/>
    <mergeCell ref="C35:D35"/>
    <mergeCell ref="C36:D36"/>
    <mergeCell ref="F36:I36"/>
    <mergeCell ref="F23:F24"/>
    <mergeCell ref="D28:D31"/>
    <mergeCell ref="D18:D21"/>
    <mergeCell ref="F18:F19"/>
    <mergeCell ref="G18:G19"/>
    <mergeCell ref="H18:H19"/>
    <mergeCell ref="C38:D38"/>
    <mergeCell ref="C39:D39"/>
    <mergeCell ref="F39:I39"/>
    <mergeCell ref="C43:G43"/>
    <mergeCell ref="E44:G44"/>
    <mergeCell ref="H44:I44"/>
    <mergeCell ref="C45:D45"/>
    <mergeCell ref="E45:G45"/>
    <mergeCell ref="H45:I45"/>
    <mergeCell ref="C46:D46"/>
    <mergeCell ref="E46:G46"/>
    <mergeCell ref="H46:I46"/>
    <mergeCell ref="C54:I54"/>
    <mergeCell ref="D55:I55"/>
    <mergeCell ref="C47:D47"/>
    <mergeCell ref="E47:I47"/>
    <mergeCell ref="C50:G50"/>
    <mergeCell ref="C51:C52"/>
    <mergeCell ref="E51:I51"/>
    <mergeCell ref="E52:I52"/>
  </mergeCells>
  <phoneticPr fontId="1"/>
  <pageMargins left="0.51181102362204722" right="0.11811023622047245" top="0.55118110236220474" bottom="0.19685039370078741" header="0.31496062992125984" footer="0.11811023622047245"/>
  <pageSetup paperSize="9" scale="60" orientation="portrait" r:id="rId1"/>
  <headerFooter scaleWithDoc="0" alignWithMargins="0"/>
  <rowBreaks count="1" manualBreakCount="1">
    <brk id="3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18E9-7AAD-45FA-B27C-B39EE37B7C6A}">
  <sheetPr>
    <pageSetUpPr fitToPage="1"/>
  </sheetPr>
  <dimension ref="A1:J55"/>
  <sheetViews>
    <sheetView view="pageBreakPreview" zoomScale="121"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62</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844400</v>
      </c>
      <c r="F7" s="166"/>
      <c r="G7" s="166"/>
      <c r="H7" s="166"/>
      <c r="I7" s="166"/>
    </row>
    <row r="8" spans="1:10" ht="15" customHeight="1" x14ac:dyDescent="0.4">
      <c r="C8" s="114"/>
      <c r="D8" s="21" t="s">
        <v>10</v>
      </c>
      <c r="E8" s="55">
        <v>1042604635</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1043449035</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223" t="s">
        <v>14</v>
      </c>
      <c r="E13" s="224"/>
      <c r="F13" s="118">
        <v>5000</v>
      </c>
      <c r="G13" s="145" t="s">
        <v>42</v>
      </c>
      <c r="H13" s="147" t="s">
        <v>42</v>
      </c>
      <c r="I13" s="64" t="s">
        <v>66</v>
      </c>
    </row>
    <row r="14" spans="1:10" ht="67.5" x14ac:dyDescent="0.4">
      <c r="C14" s="186"/>
      <c r="D14" s="218"/>
      <c r="E14" s="225"/>
      <c r="F14" s="213"/>
      <c r="G14" s="220"/>
      <c r="H14" s="221"/>
      <c r="I14" s="72" t="s">
        <v>73</v>
      </c>
    </row>
    <row r="15" spans="1:10" x14ac:dyDescent="0.4">
      <c r="C15" s="186"/>
      <c r="D15" s="218"/>
      <c r="E15" s="225"/>
      <c r="F15" s="130">
        <v>3000</v>
      </c>
      <c r="G15" s="208" t="s">
        <v>42</v>
      </c>
      <c r="H15" s="210" t="s">
        <v>42</v>
      </c>
      <c r="I15" s="73" t="s">
        <v>66</v>
      </c>
    </row>
    <row r="16" spans="1:10" ht="68.25" thickBot="1" x14ac:dyDescent="0.45">
      <c r="C16" s="186"/>
      <c r="D16" s="218"/>
      <c r="E16" s="225"/>
      <c r="F16" s="222"/>
      <c r="G16" s="209"/>
      <c r="H16" s="211"/>
      <c r="I16" s="74" t="s">
        <v>72</v>
      </c>
    </row>
    <row r="17" spans="3:9" ht="15" customHeight="1" thickBot="1" x14ac:dyDescent="0.45">
      <c r="C17" s="186"/>
      <c r="D17" s="26" t="s">
        <v>43</v>
      </c>
      <c r="E17" s="58">
        <v>0</v>
      </c>
      <c r="F17" s="27"/>
      <c r="G17" s="28"/>
      <c r="H17" s="27"/>
      <c r="I17" s="29"/>
    </row>
    <row r="18" spans="3:9" ht="15" customHeight="1" x14ac:dyDescent="0.4">
      <c r="C18" s="83"/>
      <c r="D18" s="236" t="s">
        <v>44</v>
      </c>
      <c r="E18" s="30"/>
      <c r="F18" s="118">
        <v>5000</v>
      </c>
      <c r="G18" s="145" t="s">
        <v>42</v>
      </c>
      <c r="H18" s="147" t="s">
        <v>42</v>
      </c>
      <c r="I18" s="64" t="s">
        <v>68</v>
      </c>
    </row>
    <row r="19" spans="3:9" ht="67.5" x14ac:dyDescent="0.4">
      <c r="C19" s="186"/>
      <c r="D19" s="237"/>
      <c r="E19" s="31"/>
      <c r="F19" s="213"/>
      <c r="G19" s="220"/>
      <c r="H19" s="221"/>
      <c r="I19" s="72" t="s">
        <v>73</v>
      </c>
    </row>
    <row r="20" spans="3:9" x14ac:dyDescent="0.4">
      <c r="C20" s="186"/>
      <c r="D20" s="237"/>
      <c r="E20" s="31"/>
      <c r="F20" s="130">
        <v>3000</v>
      </c>
      <c r="G20" s="208" t="s">
        <v>42</v>
      </c>
      <c r="H20" s="210" t="s">
        <v>42</v>
      </c>
      <c r="I20" s="73" t="s">
        <v>68</v>
      </c>
    </row>
    <row r="21" spans="3:9" ht="68.25" thickBot="1" x14ac:dyDescent="0.45">
      <c r="C21" s="186"/>
      <c r="D21" s="238"/>
      <c r="E21" s="31"/>
      <c r="F21" s="222"/>
      <c r="G21" s="209"/>
      <c r="H21" s="211"/>
      <c r="I21" s="74" t="s">
        <v>72</v>
      </c>
    </row>
    <row r="22" spans="3:9" ht="15" customHeight="1" thickBot="1" x14ac:dyDescent="0.45">
      <c r="C22" s="186"/>
      <c r="D22" s="26" t="s">
        <v>43</v>
      </c>
      <c r="E22" s="58">
        <v>370000</v>
      </c>
      <c r="F22" s="27"/>
      <c r="G22" s="28"/>
      <c r="H22" s="27"/>
      <c r="I22" s="29"/>
    </row>
    <row r="23" spans="3:9" x14ac:dyDescent="0.4">
      <c r="C23" s="83"/>
      <c r="D23" s="212" t="s">
        <v>15</v>
      </c>
      <c r="E23" s="30"/>
      <c r="F23" s="118">
        <v>5000</v>
      </c>
      <c r="G23" s="145" t="s">
        <v>42</v>
      </c>
      <c r="H23" s="147" t="s">
        <v>42</v>
      </c>
      <c r="I23" s="64" t="s">
        <v>66</v>
      </c>
    </row>
    <row r="24" spans="3:9" ht="67.5" x14ac:dyDescent="0.4">
      <c r="C24" s="83"/>
      <c r="D24" s="212"/>
      <c r="E24" s="30"/>
      <c r="F24" s="213"/>
      <c r="G24" s="220"/>
      <c r="H24" s="221"/>
      <c r="I24" s="72" t="s">
        <v>73</v>
      </c>
    </row>
    <row r="25" spans="3:9" x14ac:dyDescent="0.4">
      <c r="C25" s="83"/>
      <c r="D25" s="212"/>
      <c r="E25" s="30"/>
      <c r="F25" s="130">
        <v>3000</v>
      </c>
      <c r="G25" s="208" t="s">
        <v>42</v>
      </c>
      <c r="H25" s="210" t="s">
        <v>42</v>
      </c>
      <c r="I25" s="73" t="s">
        <v>66</v>
      </c>
    </row>
    <row r="26" spans="3:9" ht="68.25" thickBot="1" x14ac:dyDescent="0.45">
      <c r="C26" s="83"/>
      <c r="D26" s="212"/>
      <c r="E26" s="30"/>
      <c r="F26" s="222"/>
      <c r="G26" s="209"/>
      <c r="H26" s="211"/>
      <c r="I26" s="74" t="s">
        <v>72</v>
      </c>
    </row>
    <row r="27" spans="3:9" ht="15" customHeight="1" thickBot="1" x14ac:dyDescent="0.45">
      <c r="C27" s="186"/>
      <c r="D27" s="26" t="s">
        <v>43</v>
      </c>
      <c r="E27" s="58">
        <v>355087083</v>
      </c>
      <c r="F27" s="27"/>
      <c r="G27" s="28"/>
      <c r="H27" s="27"/>
      <c r="I27" s="29"/>
    </row>
    <row r="28" spans="3:9" ht="15" customHeight="1" x14ac:dyDescent="0.4">
      <c r="C28" s="83"/>
      <c r="D28" s="233" t="s">
        <v>45</v>
      </c>
      <c r="E28" s="30"/>
      <c r="F28" s="118">
        <v>5000</v>
      </c>
      <c r="G28" s="145" t="s">
        <v>42</v>
      </c>
      <c r="H28" s="147" t="s">
        <v>42</v>
      </c>
      <c r="I28" s="64" t="s">
        <v>68</v>
      </c>
    </row>
    <row r="29" spans="3:9" ht="67.5" x14ac:dyDescent="0.4">
      <c r="C29" s="83"/>
      <c r="D29" s="234"/>
      <c r="E29" s="46"/>
      <c r="F29" s="213"/>
      <c r="G29" s="220"/>
      <c r="H29" s="221"/>
      <c r="I29" s="72" t="s">
        <v>73</v>
      </c>
    </row>
    <row r="30" spans="3:9" x14ac:dyDescent="0.4">
      <c r="C30" s="186"/>
      <c r="D30" s="234"/>
      <c r="E30" s="31"/>
      <c r="F30" s="130">
        <v>3000</v>
      </c>
      <c r="G30" s="208" t="s">
        <v>42</v>
      </c>
      <c r="H30" s="210" t="s">
        <v>42</v>
      </c>
      <c r="I30" s="73" t="s">
        <v>68</v>
      </c>
    </row>
    <row r="31" spans="3:9" ht="68.25" thickBot="1" x14ac:dyDescent="0.45">
      <c r="C31" s="186"/>
      <c r="D31" s="235"/>
      <c r="E31" s="31"/>
      <c r="F31" s="222"/>
      <c r="G31" s="209"/>
      <c r="H31" s="211"/>
      <c r="I31" s="74" t="s">
        <v>72</v>
      </c>
    </row>
    <row r="32" spans="3:9" ht="15" customHeight="1" thickBot="1" x14ac:dyDescent="0.45">
      <c r="C32" s="186"/>
      <c r="D32" s="26" t="s">
        <v>43</v>
      </c>
      <c r="E32" s="58">
        <v>0</v>
      </c>
      <c r="F32" s="27"/>
      <c r="G32" s="28"/>
      <c r="H32" s="27"/>
      <c r="I32" s="29"/>
    </row>
    <row r="33" spans="2:9" ht="15" customHeight="1" thickBot="1" x14ac:dyDescent="0.45">
      <c r="C33" s="187" t="s">
        <v>46</v>
      </c>
      <c r="D33" s="32" t="s">
        <v>17</v>
      </c>
      <c r="E33" s="30"/>
      <c r="F33" s="68">
        <v>2000</v>
      </c>
      <c r="G33" s="69" t="s">
        <v>42</v>
      </c>
      <c r="H33" s="70" t="s">
        <v>42</v>
      </c>
      <c r="I33" s="76" t="s">
        <v>81</v>
      </c>
    </row>
    <row r="34" spans="2:9" ht="15" customHeight="1" thickBot="1" x14ac:dyDescent="0.45">
      <c r="C34" s="188"/>
      <c r="D34" s="26" t="s">
        <v>43</v>
      </c>
      <c r="E34" s="58">
        <v>342012800</v>
      </c>
      <c r="F34" s="27"/>
      <c r="G34" s="28"/>
      <c r="H34" s="33"/>
      <c r="I34" s="29"/>
    </row>
    <row r="35" spans="2:9" ht="15" customHeight="1" thickBot="1" x14ac:dyDescent="0.45">
      <c r="C35" s="189" t="s">
        <v>47</v>
      </c>
      <c r="D35" s="190"/>
      <c r="E35" s="59">
        <f>E17+E22+E27+E32+E34</f>
        <v>697469883</v>
      </c>
      <c r="F35" s="34"/>
      <c r="G35" s="35"/>
      <c r="H35" s="36"/>
      <c r="I35" s="37"/>
    </row>
    <row r="36" spans="2:9" ht="15" customHeight="1" x14ac:dyDescent="0.4">
      <c r="C36" s="191" t="s">
        <v>49</v>
      </c>
      <c r="D36" s="192"/>
      <c r="E36" s="60">
        <v>83432</v>
      </c>
      <c r="F36" s="193"/>
      <c r="G36" s="193"/>
      <c r="H36" s="193"/>
      <c r="I36" s="193"/>
    </row>
    <row r="37" spans="2:9" ht="15" customHeight="1" thickBot="1" x14ac:dyDescent="0.45">
      <c r="C37" s="164" t="s">
        <v>50</v>
      </c>
      <c r="D37" s="165"/>
      <c r="E37" s="61">
        <v>74</v>
      </c>
      <c r="F37" s="38"/>
      <c r="G37" s="38"/>
      <c r="H37" s="38"/>
      <c r="I37" s="38"/>
    </row>
    <row r="38" spans="2:9" ht="15" customHeight="1" x14ac:dyDescent="0.4">
      <c r="C38" s="162" t="s">
        <v>19</v>
      </c>
      <c r="D38" s="163"/>
      <c r="E38" s="62">
        <f>(E6+E8)/E36</f>
        <v>12496.459811583085</v>
      </c>
      <c r="F38" s="38"/>
      <c r="G38" s="38"/>
      <c r="H38" s="38"/>
      <c r="I38" s="38"/>
    </row>
    <row r="39" spans="2:9" ht="15" customHeight="1" thickBot="1" x14ac:dyDescent="0.45">
      <c r="C39" s="164" t="s">
        <v>20</v>
      </c>
      <c r="D39" s="165"/>
      <c r="E39" s="63">
        <f>(E7+E9)/E37</f>
        <v>11410.81081081081</v>
      </c>
      <c r="F39" s="166"/>
      <c r="G39" s="166"/>
      <c r="H39" s="166"/>
      <c r="I39" s="166"/>
    </row>
    <row r="40" spans="2:9" ht="15" customHeight="1" x14ac:dyDescent="0.4">
      <c r="C40" s="39" t="s">
        <v>51</v>
      </c>
      <c r="D40" s="39"/>
      <c r="E40" s="39"/>
      <c r="F40" s="39"/>
      <c r="G40" s="39"/>
      <c r="H40" s="39"/>
      <c r="I40" s="39"/>
    </row>
    <row r="41" spans="2:9" ht="15" customHeight="1" x14ac:dyDescent="0.4">
      <c r="C41" s="39" t="s">
        <v>54</v>
      </c>
      <c r="D41" s="39"/>
      <c r="E41" s="39"/>
      <c r="F41" s="39"/>
      <c r="G41" s="39"/>
      <c r="H41" s="39"/>
      <c r="I41" s="39"/>
    </row>
    <row r="42" spans="2:9" ht="15" customHeight="1" x14ac:dyDescent="0.4"/>
    <row r="43" spans="2:9" ht="15" customHeight="1" x14ac:dyDescent="0.4">
      <c r="B43" s="17" t="s">
        <v>21</v>
      </c>
      <c r="C43" s="149" t="s">
        <v>22</v>
      </c>
      <c r="D43" s="149"/>
      <c r="E43" s="149"/>
      <c r="F43" s="149"/>
      <c r="G43" s="149"/>
    </row>
    <row r="44" spans="2:9" ht="12.75" thickBot="1" x14ac:dyDescent="0.45">
      <c r="C44" s="18"/>
      <c r="D44" s="18"/>
      <c r="E44" s="167" t="s">
        <v>23</v>
      </c>
      <c r="F44" s="167"/>
      <c r="G44" s="167"/>
      <c r="H44" s="167" t="s">
        <v>24</v>
      </c>
      <c r="I44" s="167"/>
    </row>
    <row r="45" spans="2:9" ht="15" customHeight="1" x14ac:dyDescent="0.4">
      <c r="C45" s="150" t="s">
        <v>25</v>
      </c>
      <c r="D45" s="151"/>
      <c r="E45" s="152"/>
      <c r="F45" s="153"/>
      <c r="G45" s="154"/>
      <c r="H45" s="152"/>
      <c r="I45" s="155"/>
    </row>
    <row r="46" spans="2:9" ht="15" customHeight="1" thickBot="1" x14ac:dyDescent="0.45">
      <c r="C46" s="156" t="s">
        <v>26</v>
      </c>
      <c r="D46" s="157"/>
      <c r="E46" s="158"/>
      <c r="F46" s="159"/>
      <c r="G46" s="160"/>
      <c r="H46" s="159"/>
      <c r="I46" s="161"/>
    </row>
    <row r="47" spans="2:9" ht="15" customHeight="1" thickBot="1" x14ac:dyDescent="0.45">
      <c r="C47" s="171" t="s">
        <v>52</v>
      </c>
      <c r="D47" s="172"/>
      <c r="E47" s="101">
        <v>15</v>
      </c>
      <c r="F47" s="102"/>
      <c r="G47" s="102"/>
      <c r="H47" s="102"/>
      <c r="I47" s="103"/>
    </row>
    <row r="48" spans="2:9" ht="15" customHeight="1" x14ac:dyDescent="0.4">
      <c r="C48" s="40" t="s">
        <v>58</v>
      </c>
      <c r="D48" s="40"/>
      <c r="E48" s="41"/>
      <c r="F48" s="41"/>
      <c r="G48" s="41"/>
      <c r="H48" s="41"/>
      <c r="I48" s="41"/>
    </row>
    <row r="49" spans="2:9" ht="15" customHeight="1" x14ac:dyDescent="0.4"/>
    <row r="50" spans="2:9" ht="15" customHeight="1" thickBot="1" x14ac:dyDescent="0.45">
      <c r="B50" s="17" t="s">
        <v>27</v>
      </c>
      <c r="C50" s="149" t="s">
        <v>28</v>
      </c>
      <c r="D50" s="149"/>
      <c r="E50" s="149"/>
      <c r="F50" s="149"/>
      <c r="G50" s="149"/>
    </row>
    <row r="51" spans="2:9" ht="15" customHeight="1" x14ac:dyDescent="0.4">
      <c r="C51" s="173" t="s">
        <v>29</v>
      </c>
      <c r="D51" s="42" t="s">
        <v>30</v>
      </c>
      <c r="E51" s="203">
        <f>(E17+E22)/(E17+E22+E27+E32)</f>
        <v>1.0409132851630361E-3</v>
      </c>
      <c r="F51" s="203"/>
      <c r="G51" s="203"/>
      <c r="H51" s="203"/>
      <c r="I51" s="204"/>
    </row>
    <row r="52" spans="2:9" ht="15" customHeight="1" thickBot="1" x14ac:dyDescent="0.45">
      <c r="C52" s="174"/>
      <c r="D52" s="43" t="s">
        <v>31</v>
      </c>
      <c r="E52" s="205">
        <f>(E27+E32)/(E17+E22+E27+E32)</f>
        <v>0.99895908671483702</v>
      </c>
      <c r="F52" s="206"/>
      <c r="G52" s="206"/>
      <c r="H52" s="206"/>
      <c r="I52" s="207"/>
    </row>
    <row r="53" spans="2:9" ht="15" customHeight="1" x14ac:dyDescent="0.4"/>
    <row r="54" spans="2:9" ht="15" customHeight="1" thickBot="1" x14ac:dyDescent="0.45">
      <c r="B54" s="17" t="s">
        <v>32</v>
      </c>
      <c r="C54" s="149" t="s">
        <v>33</v>
      </c>
      <c r="D54" s="149"/>
      <c r="E54" s="149"/>
      <c r="F54" s="149"/>
      <c r="G54" s="149"/>
      <c r="H54" s="149"/>
      <c r="I54" s="149"/>
    </row>
    <row r="55" spans="2:9" ht="70.150000000000006" customHeight="1" thickBot="1" x14ac:dyDescent="0.45">
      <c r="C55" s="3" t="s">
        <v>34</v>
      </c>
      <c r="D55" s="168"/>
      <c r="E55" s="169"/>
      <c r="F55" s="169"/>
      <c r="G55" s="169"/>
      <c r="H55" s="169"/>
      <c r="I55" s="170"/>
    </row>
  </sheetData>
  <mergeCells count="68">
    <mergeCell ref="H28:H29"/>
    <mergeCell ref="G23:G24"/>
    <mergeCell ref="H23:H24"/>
    <mergeCell ref="F25:F26"/>
    <mergeCell ref="G25:G26"/>
    <mergeCell ref="H25:H26"/>
    <mergeCell ref="C10:D10"/>
    <mergeCell ref="C11:E12"/>
    <mergeCell ref="F11:I11"/>
    <mergeCell ref="C13:C32"/>
    <mergeCell ref="D13:D16"/>
    <mergeCell ref="E13:E16"/>
    <mergeCell ref="F13:F14"/>
    <mergeCell ref="G13:G14"/>
    <mergeCell ref="F20:F21"/>
    <mergeCell ref="G20:G21"/>
    <mergeCell ref="H20:H21"/>
    <mergeCell ref="F30:F31"/>
    <mergeCell ref="G30:G31"/>
    <mergeCell ref="H30:H31"/>
    <mergeCell ref="F28:F29"/>
    <mergeCell ref="G28:G29"/>
    <mergeCell ref="C6:C9"/>
    <mergeCell ref="F6:I6"/>
    <mergeCell ref="F7:I7"/>
    <mergeCell ref="F8:I8"/>
    <mergeCell ref="F9:I9"/>
    <mergeCell ref="A1:J1"/>
    <mergeCell ref="C2:G2"/>
    <mergeCell ref="C3:D3"/>
    <mergeCell ref="E3:I3"/>
    <mergeCell ref="C5:G5"/>
    <mergeCell ref="H13:H14"/>
    <mergeCell ref="F15:F16"/>
    <mergeCell ref="G15:G16"/>
    <mergeCell ref="H15:H16"/>
    <mergeCell ref="C37:D37"/>
    <mergeCell ref="D23:D26"/>
    <mergeCell ref="C33:C34"/>
    <mergeCell ref="C35:D35"/>
    <mergeCell ref="C36:D36"/>
    <mergeCell ref="F36:I36"/>
    <mergeCell ref="F23:F24"/>
    <mergeCell ref="D28:D31"/>
    <mergeCell ref="D18:D21"/>
    <mergeCell ref="F18:F19"/>
    <mergeCell ref="G18:G19"/>
    <mergeCell ref="H18:H19"/>
    <mergeCell ref="C38:D38"/>
    <mergeCell ref="C39:D39"/>
    <mergeCell ref="F39:I39"/>
    <mergeCell ref="C43:G43"/>
    <mergeCell ref="E44:G44"/>
    <mergeCell ref="H44:I44"/>
    <mergeCell ref="C45:D45"/>
    <mergeCell ref="E45:G45"/>
    <mergeCell ref="H45:I45"/>
    <mergeCell ref="C46:D46"/>
    <mergeCell ref="E46:G46"/>
    <mergeCell ref="H46:I46"/>
    <mergeCell ref="C54:I54"/>
    <mergeCell ref="D55:I55"/>
    <mergeCell ref="C47:D47"/>
    <mergeCell ref="E47:I47"/>
    <mergeCell ref="C50:G50"/>
    <mergeCell ref="C51:C52"/>
    <mergeCell ref="E51:I51"/>
    <mergeCell ref="E52:I52"/>
  </mergeCells>
  <phoneticPr fontId="1"/>
  <pageMargins left="0.51181102362204722" right="0.11811023622047245" top="0.55118110236220474" bottom="0.19685039370078741" header="0.31496062992125984" footer="0.11811023622047245"/>
  <pageSetup paperSize="9" scale="60" orientation="portrait" r:id="rId1"/>
  <headerFooter scaleWithDoc="0" alignWithMargins="0"/>
  <rowBreaks count="1" manualBreakCount="1">
    <brk id="3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5"/>
  <sheetViews>
    <sheetView view="pageBreakPreview" topLeftCell="B1" zoomScale="106"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61</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15129680</v>
      </c>
      <c r="F7" s="166"/>
      <c r="G7" s="166"/>
      <c r="H7" s="166"/>
      <c r="I7" s="166"/>
    </row>
    <row r="8" spans="1:10" ht="15" customHeight="1" x14ac:dyDescent="0.4">
      <c r="C8" s="114"/>
      <c r="D8" s="21" t="s">
        <v>10</v>
      </c>
      <c r="E8" s="55">
        <v>2294827240</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2309956920</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x14ac:dyDescent="0.4">
      <c r="C13" s="186" t="s">
        <v>41</v>
      </c>
      <c r="D13" s="223" t="s">
        <v>14</v>
      </c>
      <c r="E13" s="224"/>
      <c r="F13" s="118">
        <v>5000</v>
      </c>
      <c r="G13" s="145" t="s">
        <v>42</v>
      </c>
      <c r="H13" s="147" t="s">
        <v>42</v>
      </c>
      <c r="I13" s="64" t="s">
        <v>66</v>
      </c>
    </row>
    <row r="14" spans="1:10" ht="78.75" x14ac:dyDescent="0.4">
      <c r="C14" s="186"/>
      <c r="D14" s="218"/>
      <c r="E14" s="225"/>
      <c r="F14" s="213"/>
      <c r="G14" s="220"/>
      <c r="H14" s="221"/>
      <c r="I14" s="72" t="s">
        <v>74</v>
      </c>
    </row>
    <row r="15" spans="1:10" x14ac:dyDescent="0.4">
      <c r="C15" s="186"/>
      <c r="D15" s="218"/>
      <c r="E15" s="225"/>
      <c r="F15" s="130">
        <v>3000</v>
      </c>
      <c r="G15" s="208" t="s">
        <v>42</v>
      </c>
      <c r="H15" s="210" t="s">
        <v>42</v>
      </c>
      <c r="I15" s="73" t="s">
        <v>66</v>
      </c>
    </row>
    <row r="16" spans="1:10" ht="68.25" thickBot="1" x14ac:dyDescent="0.45">
      <c r="C16" s="186"/>
      <c r="D16" s="218"/>
      <c r="E16" s="225"/>
      <c r="F16" s="222"/>
      <c r="G16" s="209"/>
      <c r="H16" s="211"/>
      <c r="I16" s="74" t="s">
        <v>76</v>
      </c>
    </row>
    <row r="17" spans="3:9" ht="15" customHeight="1" thickBot="1" x14ac:dyDescent="0.45">
      <c r="C17" s="186"/>
      <c r="D17" s="26" t="s">
        <v>43</v>
      </c>
      <c r="E17" s="58">
        <v>0</v>
      </c>
      <c r="F17" s="27"/>
      <c r="G17" s="28"/>
      <c r="H17" s="27"/>
      <c r="I17" s="29"/>
    </row>
    <row r="18" spans="3:9" ht="15" customHeight="1" x14ac:dyDescent="0.4">
      <c r="C18" s="83"/>
      <c r="D18" s="217" t="s">
        <v>44</v>
      </c>
      <c r="E18" s="30"/>
      <c r="F18" s="118">
        <v>5000</v>
      </c>
      <c r="G18" s="145" t="s">
        <v>42</v>
      </c>
      <c r="H18" s="147" t="s">
        <v>42</v>
      </c>
      <c r="I18" s="64" t="s">
        <v>68</v>
      </c>
    </row>
    <row r="19" spans="3:9" ht="78.75" x14ac:dyDescent="0.4">
      <c r="C19" s="186"/>
      <c r="D19" s="218"/>
      <c r="E19" s="31"/>
      <c r="F19" s="213"/>
      <c r="G19" s="220"/>
      <c r="H19" s="221"/>
      <c r="I19" s="72" t="s">
        <v>74</v>
      </c>
    </row>
    <row r="20" spans="3:9" ht="18.75" customHeight="1" x14ac:dyDescent="0.4">
      <c r="C20" s="186"/>
      <c r="D20" s="218"/>
      <c r="E20" s="31"/>
      <c r="F20" s="130">
        <v>3000</v>
      </c>
      <c r="G20" s="208" t="s">
        <v>42</v>
      </c>
      <c r="H20" s="210" t="s">
        <v>42</v>
      </c>
      <c r="I20" s="73" t="s">
        <v>68</v>
      </c>
    </row>
    <row r="21" spans="3:9" ht="68.25" thickBot="1" x14ac:dyDescent="0.45">
      <c r="C21" s="186"/>
      <c r="D21" s="219"/>
      <c r="E21" s="31"/>
      <c r="F21" s="222"/>
      <c r="G21" s="209"/>
      <c r="H21" s="211"/>
      <c r="I21" s="74" t="s">
        <v>72</v>
      </c>
    </row>
    <row r="22" spans="3:9" ht="15" customHeight="1" thickBot="1" x14ac:dyDescent="0.45">
      <c r="C22" s="186"/>
      <c r="D22" s="26" t="s">
        <v>43</v>
      </c>
      <c r="E22" s="58">
        <v>7095000</v>
      </c>
      <c r="F22" s="27"/>
      <c r="G22" s="28"/>
      <c r="H22" s="27"/>
      <c r="I22" s="29"/>
    </row>
    <row r="23" spans="3:9" x14ac:dyDescent="0.4">
      <c r="C23" s="83"/>
      <c r="D23" s="212" t="s">
        <v>15</v>
      </c>
      <c r="E23" s="30"/>
      <c r="F23" s="118">
        <v>5000</v>
      </c>
      <c r="G23" s="145" t="s">
        <v>42</v>
      </c>
      <c r="H23" s="147" t="s">
        <v>42</v>
      </c>
      <c r="I23" s="64" t="s">
        <v>66</v>
      </c>
    </row>
    <row r="24" spans="3:9" ht="78.75" x14ac:dyDescent="0.4">
      <c r="C24" s="83"/>
      <c r="D24" s="212"/>
      <c r="E24" s="30"/>
      <c r="F24" s="213"/>
      <c r="G24" s="220"/>
      <c r="H24" s="221"/>
      <c r="I24" s="72" t="s">
        <v>75</v>
      </c>
    </row>
    <row r="25" spans="3:9" x14ac:dyDescent="0.4">
      <c r="C25" s="83"/>
      <c r="D25" s="212"/>
      <c r="E25" s="30"/>
      <c r="F25" s="130">
        <v>3000</v>
      </c>
      <c r="G25" s="208" t="s">
        <v>42</v>
      </c>
      <c r="H25" s="210" t="s">
        <v>42</v>
      </c>
      <c r="I25" s="73" t="s">
        <v>66</v>
      </c>
    </row>
    <row r="26" spans="3:9" ht="68.25" thickBot="1" x14ac:dyDescent="0.45">
      <c r="C26" s="83"/>
      <c r="D26" s="212"/>
      <c r="E26" s="30"/>
      <c r="F26" s="222"/>
      <c r="G26" s="209"/>
      <c r="H26" s="211"/>
      <c r="I26" s="74" t="s">
        <v>76</v>
      </c>
    </row>
    <row r="27" spans="3:9" ht="15" customHeight="1" thickBot="1" x14ac:dyDescent="0.45">
      <c r="C27" s="186"/>
      <c r="D27" s="26" t="s">
        <v>43</v>
      </c>
      <c r="E27" s="58">
        <v>731588532</v>
      </c>
      <c r="F27" s="27"/>
      <c r="G27" s="28"/>
      <c r="H27" s="27"/>
      <c r="I27" s="29"/>
    </row>
    <row r="28" spans="3:9" ht="15" customHeight="1" x14ac:dyDescent="0.4">
      <c r="C28" s="186"/>
      <c r="D28" s="214" t="s">
        <v>45</v>
      </c>
      <c r="E28" s="30"/>
      <c r="F28" s="118">
        <v>5000</v>
      </c>
      <c r="G28" s="145" t="s">
        <v>42</v>
      </c>
      <c r="H28" s="147" t="s">
        <v>42</v>
      </c>
      <c r="I28" s="64" t="s">
        <v>68</v>
      </c>
    </row>
    <row r="29" spans="3:9" ht="78.75" x14ac:dyDescent="0.4">
      <c r="C29" s="186"/>
      <c r="D29" s="215"/>
      <c r="E29" s="30"/>
      <c r="F29" s="213"/>
      <c r="G29" s="220"/>
      <c r="H29" s="221"/>
      <c r="I29" s="72" t="s">
        <v>74</v>
      </c>
    </row>
    <row r="30" spans="3:9" x14ac:dyDescent="0.4">
      <c r="C30" s="186"/>
      <c r="D30" s="215"/>
      <c r="E30" s="31"/>
      <c r="F30" s="130">
        <v>3000</v>
      </c>
      <c r="G30" s="208" t="s">
        <v>42</v>
      </c>
      <c r="H30" s="210" t="s">
        <v>42</v>
      </c>
      <c r="I30" s="73" t="s">
        <v>68</v>
      </c>
    </row>
    <row r="31" spans="3:9" ht="68.25" thickBot="1" x14ac:dyDescent="0.45">
      <c r="C31" s="186"/>
      <c r="D31" s="216"/>
      <c r="E31" s="31"/>
      <c r="F31" s="222"/>
      <c r="G31" s="209"/>
      <c r="H31" s="211"/>
      <c r="I31" s="74" t="s">
        <v>72</v>
      </c>
    </row>
    <row r="32" spans="3:9" ht="15" customHeight="1" thickBot="1" x14ac:dyDescent="0.45">
      <c r="C32" s="186"/>
      <c r="D32" s="26" t="s">
        <v>43</v>
      </c>
      <c r="E32" s="58">
        <v>0</v>
      </c>
      <c r="F32" s="27"/>
      <c r="G32" s="28"/>
      <c r="H32" s="27"/>
      <c r="I32" s="29"/>
    </row>
    <row r="33" spans="2:9" ht="15" customHeight="1" thickBot="1" x14ac:dyDescent="0.45">
      <c r="C33" s="187" t="s">
        <v>46</v>
      </c>
      <c r="D33" s="32" t="s">
        <v>17</v>
      </c>
      <c r="E33" s="30"/>
      <c r="F33" s="68">
        <v>2000</v>
      </c>
      <c r="G33" s="69" t="s">
        <v>42</v>
      </c>
      <c r="H33" s="70" t="s">
        <v>42</v>
      </c>
      <c r="I33" s="76" t="s">
        <v>81</v>
      </c>
    </row>
    <row r="34" spans="2:9" ht="15" customHeight="1" thickBot="1" x14ac:dyDescent="0.45">
      <c r="C34" s="188"/>
      <c r="D34" s="26" t="s">
        <v>43</v>
      </c>
      <c r="E34" s="58">
        <v>188092000</v>
      </c>
      <c r="F34" s="27"/>
      <c r="G34" s="28"/>
      <c r="H34" s="33"/>
      <c r="I34" s="29"/>
    </row>
    <row r="35" spans="2:9" ht="15" customHeight="1" thickBot="1" x14ac:dyDescent="0.45">
      <c r="C35" s="189" t="s">
        <v>47</v>
      </c>
      <c r="D35" s="190"/>
      <c r="E35" s="59">
        <f>E17+E22+E27+E32+E34</f>
        <v>926775532</v>
      </c>
      <c r="F35" s="34"/>
      <c r="G35" s="35"/>
      <c r="H35" s="36"/>
      <c r="I35" s="37"/>
    </row>
    <row r="36" spans="2:9" ht="15" customHeight="1" x14ac:dyDescent="0.4">
      <c r="C36" s="191" t="s">
        <v>49</v>
      </c>
      <c r="D36" s="192"/>
      <c r="E36" s="60">
        <v>172876</v>
      </c>
      <c r="F36" s="193"/>
      <c r="G36" s="193"/>
      <c r="H36" s="193"/>
      <c r="I36" s="193"/>
    </row>
    <row r="37" spans="2:9" ht="15" customHeight="1" thickBot="1" x14ac:dyDescent="0.45">
      <c r="C37" s="164" t="s">
        <v>50</v>
      </c>
      <c r="D37" s="165"/>
      <c r="E37" s="61">
        <v>1443</v>
      </c>
      <c r="F37" s="38"/>
      <c r="G37" s="38"/>
      <c r="H37" s="38"/>
      <c r="I37" s="38"/>
    </row>
    <row r="38" spans="2:9" ht="15" customHeight="1" x14ac:dyDescent="0.4">
      <c r="C38" s="162" t="s">
        <v>19</v>
      </c>
      <c r="D38" s="163"/>
      <c r="E38" s="62">
        <f>(E6+E8)/E36</f>
        <v>13274.411948448598</v>
      </c>
      <c r="F38" s="38"/>
      <c r="G38" s="38"/>
      <c r="H38" s="38"/>
      <c r="I38" s="38"/>
    </row>
    <row r="39" spans="2:9" ht="15" customHeight="1" thickBot="1" x14ac:dyDescent="0.45">
      <c r="C39" s="164" t="s">
        <v>20</v>
      </c>
      <c r="D39" s="165"/>
      <c r="E39" s="63">
        <f>(E7+E9)/E37</f>
        <v>10484.878724878725</v>
      </c>
      <c r="F39" s="166"/>
      <c r="G39" s="166"/>
      <c r="H39" s="166"/>
      <c r="I39" s="166"/>
    </row>
    <row r="40" spans="2:9" ht="15" customHeight="1" x14ac:dyDescent="0.4">
      <c r="C40" s="39" t="s">
        <v>51</v>
      </c>
      <c r="D40" s="39"/>
      <c r="E40" s="39"/>
      <c r="F40" s="39"/>
      <c r="G40" s="39"/>
      <c r="H40" s="39"/>
      <c r="I40" s="39"/>
    </row>
    <row r="41" spans="2:9" ht="15" customHeight="1" x14ac:dyDescent="0.4">
      <c r="C41" s="39" t="s">
        <v>54</v>
      </c>
      <c r="D41" s="39"/>
      <c r="E41" s="39"/>
      <c r="F41" s="39"/>
      <c r="G41" s="39"/>
      <c r="H41" s="39"/>
      <c r="I41" s="39"/>
    </row>
    <row r="42" spans="2:9" ht="15" customHeight="1" x14ac:dyDescent="0.4"/>
    <row r="43" spans="2:9" ht="15" customHeight="1" x14ac:dyDescent="0.4">
      <c r="B43" s="17" t="s">
        <v>21</v>
      </c>
      <c r="C43" s="149" t="s">
        <v>22</v>
      </c>
      <c r="D43" s="149"/>
      <c r="E43" s="149"/>
      <c r="F43" s="149"/>
      <c r="G43" s="149"/>
    </row>
    <row r="44" spans="2:9" ht="12.75" thickBot="1" x14ac:dyDescent="0.45">
      <c r="C44" s="18"/>
      <c r="D44" s="18"/>
      <c r="E44" s="167" t="s">
        <v>23</v>
      </c>
      <c r="F44" s="167"/>
      <c r="G44" s="167"/>
      <c r="H44" s="167" t="s">
        <v>24</v>
      </c>
      <c r="I44" s="167"/>
    </row>
    <row r="45" spans="2:9" ht="15" customHeight="1" x14ac:dyDescent="0.4">
      <c r="C45" s="150" t="s">
        <v>25</v>
      </c>
      <c r="D45" s="151"/>
      <c r="E45" s="152"/>
      <c r="F45" s="153"/>
      <c r="G45" s="154"/>
      <c r="H45" s="152"/>
      <c r="I45" s="155"/>
    </row>
    <row r="46" spans="2:9" ht="15" customHeight="1" thickBot="1" x14ac:dyDescent="0.45">
      <c r="C46" s="156" t="s">
        <v>26</v>
      </c>
      <c r="D46" s="157"/>
      <c r="E46" s="158"/>
      <c r="F46" s="159"/>
      <c r="G46" s="160"/>
      <c r="H46" s="159"/>
      <c r="I46" s="161"/>
    </row>
    <row r="47" spans="2:9" ht="15" customHeight="1" thickBot="1" x14ac:dyDescent="0.45">
      <c r="C47" s="171" t="s">
        <v>52</v>
      </c>
      <c r="D47" s="172"/>
      <c r="E47" s="101">
        <v>28</v>
      </c>
      <c r="F47" s="102"/>
      <c r="G47" s="102"/>
      <c r="H47" s="102"/>
      <c r="I47" s="103"/>
    </row>
    <row r="48" spans="2:9" ht="15" customHeight="1" x14ac:dyDescent="0.4">
      <c r="C48" s="40" t="s">
        <v>58</v>
      </c>
      <c r="D48" s="40"/>
      <c r="E48" s="41"/>
      <c r="F48" s="41"/>
      <c r="G48" s="41"/>
      <c r="H48" s="41"/>
      <c r="I48" s="41"/>
    </row>
    <row r="49" spans="2:9" ht="15" customHeight="1" x14ac:dyDescent="0.4"/>
    <row r="50" spans="2:9" ht="15" customHeight="1" thickBot="1" x14ac:dyDescent="0.45">
      <c r="B50" s="17" t="s">
        <v>27</v>
      </c>
      <c r="C50" s="149" t="s">
        <v>28</v>
      </c>
      <c r="D50" s="149"/>
      <c r="E50" s="149"/>
      <c r="F50" s="149"/>
      <c r="G50" s="149"/>
    </row>
    <row r="51" spans="2:9" ht="15" customHeight="1" x14ac:dyDescent="0.4">
      <c r="C51" s="173" t="s">
        <v>29</v>
      </c>
      <c r="D51" s="42" t="s">
        <v>30</v>
      </c>
      <c r="E51" s="226">
        <f>(E17+E22)/(E17+E22+E27+E32)</f>
        <v>9.6049251034338746E-3</v>
      </c>
      <c r="F51" s="226"/>
      <c r="G51" s="226"/>
      <c r="H51" s="226"/>
      <c r="I51" s="227"/>
    </row>
    <row r="52" spans="2:9" ht="15" customHeight="1" thickBot="1" x14ac:dyDescent="0.45">
      <c r="C52" s="174"/>
      <c r="D52" s="43" t="s">
        <v>31</v>
      </c>
      <c r="E52" s="228">
        <f>(E27+E32)/(E17+E22+E27+E32)</f>
        <v>0.99039507489656609</v>
      </c>
      <c r="F52" s="229"/>
      <c r="G52" s="229"/>
      <c r="H52" s="229"/>
      <c r="I52" s="230"/>
    </row>
    <row r="53" spans="2:9" ht="15" customHeight="1" x14ac:dyDescent="0.4"/>
    <row r="54" spans="2:9" ht="15" customHeight="1" thickBot="1" x14ac:dyDescent="0.45">
      <c r="B54" s="17" t="s">
        <v>32</v>
      </c>
      <c r="C54" s="149" t="s">
        <v>33</v>
      </c>
      <c r="D54" s="149"/>
      <c r="E54" s="149"/>
      <c r="F54" s="149"/>
      <c r="G54" s="149"/>
      <c r="H54" s="149"/>
      <c r="I54" s="149"/>
    </row>
    <row r="55" spans="2:9" ht="70.150000000000006" customHeight="1" thickBot="1" x14ac:dyDescent="0.45">
      <c r="C55" s="3" t="s">
        <v>34</v>
      </c>
      <c r="D55" s="168"/>
      <c r="E55" s="169"/>
      <c r="F55" s="169"/>
      <c r="G55" s="169"/>
      <c r="H55" s="169"/>
      <c r="I55" s="170"/>
    </row>
  </sheetData>
  <mergeCells count="68">
    <mergeCell ref="H23:H24"/>
    <mergeCell ref="F25:F26"/>
    <mergeCell ref="G25:G26"/>
    <mergeCell ref="H25:H26"/>
    <mergeCell ref="F30:F31"/>
    <mergeCell ref="G30:G31"/>
    <mergeCell ref="H30:H31"/>
    <mergeCell ref="F28:F29"/>
    <mergeCell ref="G28:G29"/>
    <mergeCell ref="H28:H29"/>
    <mergeCell ref="H13:H14"/>
    <mergeCell ref="F15:F16"/>
    <mergeCell ref="G15:G16"/>
    <mergeCell ref="H15:H16"/>
    <mergeCell ref="F20:F21"/>
    <mergeCell ref="G20:G21"/>
    <mergeCell ref="H20:H21"/>
    <mergeCell ref="C10:D10"/>
    <mergeCell ref="C6:C9"/>
    <mergeCell ref="F6:I6"/>
    <mergeCell ref="F9:I9"/>
    <mergeCell ref="A1:J1"/>
    <mergeCell ref="C2:G2"/>
    <mergeCell ref="C3:D3"/>
    <mergeCell ref="E3:I3"/>
    <mergeCell ref="C5:G5"/>
    <mergeCell ref="F7:I7"/>
    <mergeCell ref="F8:I8"/>
    <mergeCell ref="C11:E12"/>
    <mergeCell ref="F11:I11"/>
    <mergeCell ref="D23:D26"/>
    <mergeCell ref="C33:C34"/>
    <mergeCell ref="C13:C32"/>
    <mergeCell ref="D13:D16"/>
    <mergeCell ref="E13:E16"/>
    <mergeCell ref="F23:F24"/>
    <mergeCell ref="G23:G24"/>
    <mergeCell ref="D28:D31"/>
    <mergeCell ref="D18:D21"/>
    <mergeCell ref="F18:F19"/>
    <mergeCell ref="G18:G19"/>
    <mergeCell ref="H18:H19"/>
    <mergeCell ref="F13:F14"/>
    <mergeCell ref="G13:G14"/>
    <mergeCell ref="D55:I55"/>
    <mergeCell ref="C45:D45"/>
    <mergeCell ref="C47:D47"/>
    <mergeCell ref="C50:G50"/>
    <mergeCell ref="C51:C52"/>
    <mergeCell ref="E51:I51"/>
    <mergeCell ref="C54:I54"/>
    <mergeCell ref="C46:D46"/>
    <mergeCell ref="E52:I52"/>
    <mergeCell ref="E47:I47"/>
    <mergeCell ref="E45:G45"/>
    <mergeCell ref="H45:I45"/>
    <mergeCell ref="H46:I46"/>
    <mergeCell ref="E46:G46"/>
    <mergeCell ref="H44:I44"/>
    <mergeCell ref="E44:G44"/>
    <mergeCell ref="C43:G43"/>
    <mergeCell ref="C35:D35"/>
    <mergeCell ref="C36:D36"/>
    <mergeCell ref="F36:I36"/>
    <mergeCell ref="C39:D39"/>
    <mergeCell ref="F39:I39"/>
    <mergeCell ref="C37:D37"/>
    <mergeCell ref="C38:D38"/>
  </mergeCells>
  <phoneticPr fontId="1"/>
  <pageMargins left="0.51181102362204722" right="0.11811023622047245" top="0.55118110236220474" bottom="0.19685039370078741" header="0.31496062992125984" footer="0.11811023622047245"/>
  <pageSetup paperSize="9" scale="58" orientation="portrait" r:id="rId1"/>
  <headerFooter scaleWithDoc="0" alignWithMargins="0"/>
  <rowBreaks count="1" manualBreakCount="1">
    <brk id="3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F6981-B135-4624-99AD-2903CD5CDFF3}">
  <sheetPr>
    <pageSetUpPr fitToPage="1"/>
  </sheetPr>
  <dimension ref="A1:J51"/>
  <sheetViews>
    <sheetView view="pageBreakPreview"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6445630</v>
      </c>
      <c r="F7" s="166"/>
      <c r="G7" s="166"/>
      <c r="H7" s="166"/>
      <c r="I7" s="166"/>
    </row>
    <row r="8" spans="1:10" ht="15" customHeight="1" x14ac:dyDescent="0.4">
      <c r="C8" s="114"/>
      <c r="D8" s="21" t="s">
        <v>10</v>
      </c>
      <c r="E8" s="55">
        <v>2335067598</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2341513228</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23.25"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59</v>
      </c>
      <c r="H15" s="210" t="s">
        <v>59</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186"/>
      <c r="D18" s="217" t="s">
        <v>44</v>
      </c>
      <c r="E18" s="30"/>
      <c r="F18" s="247">
        <v>5000</v>
      </c>
      <c r="G18" s="145" t="s">
        <v>42</v>
      </c>
      <c r="H18" s="147" t="s">
        <v>42</v>
      </c>
      <c r="I18" s="64" t="s">
        <v>68</v>
      </c>
    </row>
    <row r="19" spans="3:9" ht="68.25" thickBot="1" x14ac:dyDescent="0.45">
      <c r="C19" s="186"/>
      <c r="D19" s="219"/>
      <c r="E19" s="31"/>
      <c r="F19" s="144"/>
      <c r="G19" s="220"/>
      <c r="H19" s="221"/>
      <c r="I19" s="77" t="s">
        <v>77</v>
      </c>
    </row>
    <row r="20" spans="3:9" ht="15" customHeight="1" thickBot="1" x14ac:dyDescent="0.45">
      <c r="C20" s="186"/>
      <c r="D20" s="26" t="s">
        <v>43</v>
      </c>
      <c r="E20" s="58">
        <v>2565000</v>
      </c>
      <c r="F20" s="27"/>
      <c r="G20" s="28"/>
      <c r="H20" s="27"/>
      <c r="I20" s="29"/>
    </row>
    <row r="21" spans="3:9" ht="28.5"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740844000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6" t="s">
        <v>81</v>
      </c>
    </row>
    <row r="30" spans="3:9" ht="15" customHeight="1" thickBot="1" x14ac:dyDescent="0.45">
      <c r="C30" s="188"/>
      <c r="D30" s="26" t="s">
        <v>43</v>
      </c>
      <c r="E30" s="58">
        <v>46571000</v>
      </c>
      <c r="F30" s="27"/>
      <c r="G30" s="28"/>
      <c r="H30" s="33"/>
      <c r="I30" s="29"/>
    </row>
    <row r="31" spans="3:9" ht="15" customHeight="1" thickBot="1" x14ac:dyDescent="0.45">
      <c r="C31" s="189" t="s">
        <v>47</v>
      </c>
      <c r="D31" s="190"/>
      <c r="E31" s="59">
        <f>E17+E20+E25+E28+E30</f>
        <v>789980000</v>
      </c>
      <c r="F31" s="34"/>
      <c r="G31" s="35"/>
      <c r="H31" s="36"/>
      <c r="I31" s="37"/>
    </row>
    <row r="32" spans="3:9" ht="15" customHeight="1" x14ac:dyDescent="0.4">
      <c r="C32" s="191" t="s">
        <v>49</v>
      </c>
      <c r="D32" s="192"/>
      <c r="E32" s="60">
        <v>162338</v>
      </c>
      <c r="F32" s="193"/>
      <c r="G32" s="193"/>
      <c r="H32" s="193"/>
      <c r="I32" s="193"/>
    </row>
    <row r="33" spans="2:9" ht="15" customHeight="1" thickBot="1" x14ac:dyDescent="0.45">
      <c r="C33" s="164" t="s">
        <v>50</v>
      </c>
      <c r="D33" s="165"/>
      <c r="E33" s="61">
        <v>513</v>
      </c>
      <c r="F33" s="38"/>
      <c r="G33" s="38"/>
      <c r="H33" s="38"/>
      <c r="I33" s="38"/>
    </row>
    <row r="34" spans="2:9" ht="15" customHeight="1" x14ac:dyDescent="0.4">
      <c r="C34" s="162" t="s">
        <v>19</v>
      </c>
      <c r="D34" s="163"/>
      <c r="E34" s="62">
        <f>(E6+E8)/E32</f>
        <v>14383.986484988111</v>
      </c>
      <c r="F34" s="38"/>
      <c r="G34" s="38"/>
      <c r="H34" s="38"/>
      <c r="I34" s="38"/>
    </row>
    <row r="35" spans="2:9" ht="15" customHeight="1" thickBot="1" x14ac:dyDescent="0.45">
      <c r="C35" s="164" t="s">
        <v>20</v>
      </c>
      <c r="D35" s="165"/>
      <c r="E35" s="63">
        <f>(E7+E9)/E33</f>
        <v>12564.58089668616</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23</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3.4503214246800885E-3</v>
      </c>
      <c r="F47" s="226"/>
      <c r="G47" s="226"/>
      <c r="H47" s="226"/>
      <c r="I47" s="227"/>
    </row>
    <row r="48" spans="2:9" ht="15" customHeight="1" thickBot="1" x14ac:dyDescent="0.45">
      <c r="C48" s="174"/>
      <c r="D48" s="43" t="s">
        <v>31</v>
      </c>
      <c r="E48" s="228">
        <f>(E25+E28)/(E17+E20+E25+E28)</f>
        <v>0.99654967857531995</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C10:D10"/>
    <mergeCell ref="C11:E12"/>
    <mergeCell ref="F11:I11"/>
    <mergeCell ref="C13:C28"/>
    <mergeCell ref="D13:D16"/>
    <mergeCell ref="F15:F16"/>
    <mergeCell ref="F13:F14"/>
    <mergeCell ref="G13:G14"/>
    <mergeCell ref="H13:H14"/>
    <mergeCell ref="C6:C9"/>
    <mergeCell ref="F6:I6"/>
    <mergeCell ref="F7:I7"/>
    <mergeCell ref="F8:I8"/>
    <mergeCell ref="F9:I9"/>
    <mergeCell ref="A1:J1"/>
    <mergeCell ref="C2:G2"/>
    <mergeCell ref="C3:D3"/>
    <mergeCell ref="E3:I3"/>
    <mergeCell ref="C5:G5"/>
    <mergeCell ref="G15:G16"/>
    <mergeCell ref="H15:H16"/>
    <mergeCell ref="F18:F19"/>
    <mergeCell ref="F26:F27"/>
    <mergeCell ref="G26:G27"/>
    <mergeCell ref="H26:H27"/>
    <mergeCell ref="H18:H19"/>
    <mergeCell ref="G23:G24"/>
    <mergeCell ref="H23:H24"/>
    <mergeCell ref="F32:I32"/>
    <mergeCell ref="G18:G19"/>
    <mergeCell ref="C34:D34"/>
    <mergeCell ref="C35:D35"/>
    <mergeCell ref="F35:I35"/>
    <mergeCell ref="D18:D19"/>
    <mergeCell ref="C33:D33"/>
    <mergeCell ref="D21:D24"/>
    <mergeCell ref="D26:D27"/>
    <mergeCell ref="C29:C30"/>
    <mergeCell ref="C31:D31"/>
    <mergeCell ref="C32:D32"/>
    <mergeCell ref="F21:F22"/>
    <mergeCell ref="G21:G22"/>
    <mergeCell ref="H21:H22"/>
    <mergeCell ref="F23:F24"/>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7" orientation="portrait" r:id="rId1"/>
  <headerFooter scaleWithDoc="0" alignWithMargins="0"/>
  <rowBreaks count="1" manualBreakCount="1">
    <brk id="28"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C8889-6798-4B67-B0DA-0651F45B9637}">
  <sheetPr>
    <pageSetUpPr fitToPage="1"/>
  </sheetPr>
  <dimension ref="A1:J51"/>
  <sheetViews>
    <sheetView view="pageBreakPreview" zoomScaleNormal="100" zoomScaleSheetLayoutView="100" workbookViewId="0">
      <selection sqref="A1:J1"/>
    </sheetView>
  </sheetViews>
  <sheetFormatPr defaultColWidth="9" defaultRowHeight="12" x14ac:dyDescent="0.4"/>
  <cols>
    <col min="1" max="1" width="0.75" style="17" customWidth="1"/>
    <col min="2" max="2" width="3.125" style="17" bestFit="1" customWidth="1"/>
    <col min="3" max="3" width="10.625" style="17" customWidth="1"/>
    <col min="4" max="4" width="24.625" style="17" customWidth="1"/>
    <col min="5" max="6" width="10.625" style="17" customWidth="1"/>
    <col min="7" max="8" width="6.625" style="17" customWidth="1"/>
    <col min="9" max="9" width="25.25" style="17" customWidth="1"/>
    <col min="10" max="10" width="0.75" style="17" customWidth="1"/>
    <col min="11" max="11" width="9" style="17" customWidth="1"/>
    <col min="12" max="16384" width="9" style="17"/>
  </cols>
  <sheetData>
    <row r="1" spans="1:10" ht="18.75" customHeight="1" x14ac:dyDescent="0.4">
      <c r="A1" s="195" t="s">
        <v>56</v>
      </c>
      <c r="B1" s="195"/>
      <c r="C1" s="195"/>
      <c r="D1" s="195"/>
      <c r="E1" s="195"/>
      <c r="F1" s="195"/>
      <c r="G1" s="195"/>
      <c r="H1" s="195"/>
      <c r="I1" s="195"/>
      <c r="J1" s="195"/>
    </row>
    <row r="2" spans="1:10" ht="15" customHeight="1" thickBot="1" x14ac:dyDescent="0.45">
      <c r="B2" s="17" t="s">
        <v>2</v>
      </c>
      <c r="C2" s="149" t="s">
        <v>3</v>
      </c>
      <c r="D2" s="149"/>
      <c r="E2" s="149"/>
      <c r="F2" s="149"/>
      <c r="G2" s="149"/>
      <c r="H2" s="18"/>
      <c r="I2" s="19"/>
    </row>
    <row r="3" spans="1:10" ht="19.5" customHeight="1" thickBot="1" x14ac:dyDescent="0.45">
      <c r="C3" s="196" t="s">
        <v>48</v>
      </c>
      <c r="D3" s="197"/>
      <c r="E3" s="198" t="s">
        <v>60</v>
      </c>
      <c r="F3" s="199"/>
      <c r="G3" s="199"/>
      <c r="H3" s="199"/>
      <c r="I3" s="200"/>
    </row>
    <row r="4" spans="1:10" ht="15" customHeight="1" x14ac:dyDescent="0.4"/>
    <row r="5" spans="1:10" ht="15" customHeight="1" thickBot="1" x14ac:dyDescent="0.45">
      <c r="B5" s="17" t="s">
        <v>5</v>
      </c>
      <c r="C5" s="149" t="s">
        <v>6</v>
      </c>
      <c r="D5" s="149"/>
      <c r="E5" s="149"/>
      <c r="F5" s="149"/>
      <c r="G5" s="149"/>
    </row>
    <row r="6" spans="1:10" ht="15" customHeight="1" x14ac:dyDescent="0.4">
      <c r="C6" s="113" t="s">
        <v>7</v>
      </c>
      <c r="D6" s="20" t="s">
        <v>8</v>
      </c>
      <c r="E6" s="54">
        <v>0</v>
      </c>
      <c r="F6" s="166"/>
      <c r="G6" s="166"/>
      <c r="H6" s="166"/>
      <c r="I6" s="166"/>
    </row>
    <row r="7" spans="1:10" ht="15" customHeight="1" x14ac:dyDescent="0.4">
      <c r="C7" s="114"/>
      <c r="D7" s="21" t="s">
        <v>35</v>
      </c>
      <c r="E7" s="55">
        <v>91459948</v>
      </c>
      <c r="F7" s="166"/>
      <c r="G7" s="166"/>
      <c r="H7" s="166"/>
      <c r="I7" s="166"/>
    </row>
    <row r="8" spans="1:10" ht="15" customHeight="1" x14ac:dyDescent="0.4">
      <c r="C8" s="114"/>
      <c r="D8" s="21" t="s">
        <v>10</v>
      </c>
      <c r="E8" s="55">
        <v>3009061854</v>
      </c>
      <c r="F8" s="166"/>
      <c r="G8" s="166"/>
      <c r="H8" s="166"/>
      <c r="I8" s="166"/>
    </row>
    <row r="9" spans="1:10" ht="15" customHeight="1" x14ac:dyDescent="0.4">
      <c r="C9" s="201"/>
      <c r="D9" s="22" t="s">
        <v>36</v>
      </c>
      <c r="E9" s="56">
        <v>0</v>
      </c>
      <c r="F9" s="202"/>
      <c r="G9" s="202"/>
      <c r="H9" s="202"/>
      <c r="I9" s="202"/>
    </row>
    <row r="10" spans="1:10" ht="15" customHeight="1" thickBot="1" x14ac:dyDescent="0.45">
      <c r="C10" s="78" t="s">
        <v>47</v>
      </c>
      <c r="D10" s="79"/>
      <c r="E10" s="57">
        <f>SUM(E6:E9)</f>
        <v>3100521802</v>
      </c>
      <c r="F10" s="23"/>
      <c r="G10" s="23"/>
      <c r="H10" s="23"/>
      <c r="I10" s="23"/>
    </row>
    <row r="11" spans="1:10" ht="21" customHeight="1" x14ac:dyDescent="0.4">
      <c r="C11" s="180" t="s">
        <v>12</v>
      </c>
      <c r="D11" s="181"/>
      <c r="E11" s="181"/>
      <c r="F11" s="184" t="s">
        <v>57</v>
      </c>
      <c r="G11" s="184"/>
      <c r="H11" s="184"/>
      <c r="I11" s="185"/>
    </row>
    <row r="12" spans="1:10" ht="22.15" customHeight="1" x14ac:dyDescent="0.4">
      <c r="C12" s="182"/>
      <c r="D12" s="183"/>
      <c r="E12" s="183"/>
      <c r="F12" s="24" t="s">
        <v>37</v>
      </c>
      <c r="G12" s="24" t="s">
        <v>38</v>
      </c>
      <c r="H12" s="24" t="s">
        <v>39</v>
      </c>
      <c r="I12" s="25" t="s">
        <v>40</v>
      </c>
    </row>
    <row r="13" spans="1:10" ht="27.75" customHeight="1" x14ac:dyDescent="0.4">
      <c r="C13" s="186" t="s">
        <v>41</v>
      </c>
      <c r="D13" s="223" t="s">
        <v>14</v>
      </c>
      <c r="E13" s="44"/>
      <c r="F13" s="130">
        <v>3000</v>
      </c>
      <c r="G13" s="208" t="s">
        <v>42</v>
      </c>
      <c r="H13" s="210" t="s">
        <v>42</v>
      </c>
      <c r="I13" s="73" t="s">
        <v>69</v>
      </c>
    </row>
    <row r="14" spans="1:10" ht="67.5" x14ac:dyDescent="0.4">
      <c r="C14" s="186"/>
      <c r="D14" s="218"/>
      <c r="E14" s="45"/>
      <c r="F14" s="128"/>
      <c r="G14" s="242"/>
      <c r="H14" s="244"/>
      <c r="I14" s="77" t="s">
        <v>77</v>
      </c>
    </row>
    <row r="15" spans="1:10" x14ac:dyDescent="0.4">
      <c r="C15" s="186"/>
      <c r="D15" s="218"/>
      <c r="E15" s="45"/>
      <c r="F15" s="130">
        <v>5000</v>
      </c>
      <c r="G15" s="208" t="s">
        <v>42</v>
      </c>
      <c r="H15" s="210" t="s">
        <v>42</v>
      </c>
      <c r="I15" s="73" t="s">
        <v>70</v>
      </c>
    </row>
    <row r="16" spans="1:10" ht="68.25" thickBot="1" x14ac:dyDescent="0.45">
      <c r="C16" s="186"/>
      <c r="D16" s="218"/>
      <c r="E16" s="45"/>
      <c r="F16" s="248"/>
      <c r="G16" s="245"/>
      <c r="H16" s="246"/>
      <c r="I16" s="77" t="s">
        <v>77</v>
      </c>
    </row>
    <row r="17" spans="3:9" ht="15" customHeight="1" thickBot="1" x14ac:dyDescent="0.45">
      <c r="C17" s="186"/>
      <c r="D17" s="26" t="s">
        <v>43</v>
      </c>
      <c r="E17" s="58">
        <v>0</v>
      </c>
      <c r="F17" s="27"/>
      <c r="G17" s="28"/>
      <c r="H17" s="27"/>
      <c r="I17" s="29"/>
    </row>
    <row r="18" spans="3:9" ht="15" customHeight="1" x14ac:dyDescent="0.4">
      <c r="C18" s="186"/>
      <c r="D18" s="217" t="s">
        <v>44</v>
      </c>
      <c r="E18" s="30"/>
      <c r="F18" s="247">
        <v>5000</v>
      </c>
      <c r="G18" s="145" t="s">
        <v>42</v>
      </c>
      <c r="H18" s="147" t="s">
        <v>42</v>
      </c>
      <c r="I18" s="64" t="s">
        <v>68</v>
      </c>
    </row>
    <row r="19" spans="3:9" ht="68.25" thickBot="1" x14ac:dyDescent="0.45">
      <c r="C19" s="186"/>
      <c r="D19" s="219"/>
      <c r="E19" s="31"/>
      <c r="F19" s="144"/>
      <c r="G19" s="220"/>
      <c r="H19" s="221"/>
      <c r="I19" s="77" t="s">
        <v>77</v>
      </c>
    </row>
    <row r="20" spans="3:9" ht="15" customHeight="1" thickBot="1" x14ac:dyDescent="0.45">
      <c r="C20" s="186"/>
      <c r="D20" s="26" t="s">
        <v>43</v>
      </c>
      <c r="E20" s="58">
        <v>38155000</v>
      </c>
      <c r="F20" s="27"/>
      <c r="G20" s="28"/>
      <c r="H20" s="27"/>
      <c r="I20" s="29"/>
    </row>
    <row r="21" spans="3:9" ht="24.75" customHeight="1" x14ac:dyDescent="0.4">
      <c r="C21" s="83"/>
      <c r="D21" s="212" t="s">
        <v>15</v>
      </c>
      <c r="E21" s="30"/>
      <c r="F21" s="240">
        <v>3000</v>
      </c>
      <c r="G21" s="241" t="s">
        <v>42</v>
      </c>
      <c r="H21" s="243" t="s">
        <v>42</v>
      </c>
      <c r="I21" s="73" t="s">
        <v>69</v>
      </c>
    </row>
    <row r="22" spans="3:9" ht="67.5" x14ac:dyDescent="0.4">
      <c r="C22" s="83"/>
      <c r="D22" s="212"/>
      <c r="E22" s="30"/>
      <c r="F22" s="128"/>
      <c r="G22" s="242"/>
      <c r="H22" s="244"/>
      <c r="I22" s="77" t="s">
        <v>77</v>
      </c>
    </row>
    <row r="23" spans="3:9" x14ac:dyDescent="0.4">
      <c r="C23" s="83"/>
      <c r="D23" s="212"/>
      <c r="E23" s="30"/>
      <c r="F23" s="130">
        <v>5000</v>
      </c>
      <c r="G23" s="208" t="s">
        <v>42</v>
      </c>
      <c r="H23" s="210" t="s">
        <v>42</v>
      </c>
      <c r="I23" s="73" t="s">
        <v>70</v>
      </c>
    </row>
    <row r="24" spans="3:9" ht="68.25" thickBot="1" x14ac:dyDescent="0.45">
      <c r="C24" s="83"/>
      <c r="D24" s="212"/>
      <c r="E24" s="30"/>
      <c r="F24" s="222"/>
      <c r="G24" s="209"/>
      <c r="H24" s="211"/>
      <c r="I24" s="77" t="s">
        <v>77</v>
      </c>
    </row>
    <row r="25" spans="3:9" ht="15" customHeight="1" thickBot="1" x14ac:dyDescent="0.45">
      <c r="C25" s="186"/>
      <c r="D25" s="26" t="s">
        <v>43</v>
      </c>
      <c r="E25" s="58">
        <v>966351000</v>
      </c>
      <c r="F25" s="27"/>
      <c r="G25" s="28"/>
      <c r="H25" s="27"/>
      <c r="I25" s="29"/>
    </row>
    <row r="26" spans="3:9" ht="15" customHeight="1" x14ac:dyDescent="0.4">
      <c r="C26" s="83"/>
      <c r="D26" s="212" t="s">
        <v>45</v>
      </c>
      <c r="E26" s="30"/>
      <c r="F26" s="247">
        <v>5000</v>
      </c>
      <c r="G26" s="145" t="s">
        <v>42</v>
      </c>
      <c r="H26" s="147" t="s">
        <v>42</v>
      </c>
      <c r="I26" s="64" t="s">
        <v>68</v>
      </c>
    </row>
    <row r="27" spans="3:9" ht="68.25" thickBot="1" x14ac:dyDescent="0.45">
      <c r="C27" s="83"/>
      <c r="D27" s="239"/>
      <c r="E27" s="46"/>
      <c r="F27" s="144"/>
      <c r="G27" s="220"/>
      <c r="H27" s="221"/>
      <c r="I27" s="77" t="s">
        <v>77</v>
      </c>
    </row>
    <row r="28" spans="3:9" ht="15" customHeight="1" thickBot="1" x14ac:dyDescent="0.45">
      <c r="C28" s="186"/>
      <c r="D28" s="26" t="s">
        <v>43</v>
      </c>
      <c r="E28" s="58">
        <v>0</v>
      </c>
      <c r="F28" s="27"/>
      <c r="G28" s="28"/>
      <c r="H28" s="27"/>
      <c r="I28" s="29"/>
    </row>
    <row r="29" spans="3:9" ht="15" customHeight="1" thickBot="1" x14ac:dyDescent="0.45">
      <c r="C29" s="187" t="s">
        <v>46</v>
      </c>
      <c r="D29" s="32" t="s">
        <v>17</v>
      </c>
      <c r="E29" s="30"/>
      <c r="F29" s="68">
        <v>2000</v>
      </c>
      <c r="G29" s="69" t="s">
        <v>42</v>
      </c>
      <c r="H29" s="70" t="s">
        <v>42</v>
      </c>
      <c r="I29" s="76" t="s">
        <v>81</v>
      </c>
    </row>
    <row r="30" spans="3:9" ht="15" customHeight="1" thickBot="1" x14ac:dyDescent="0.45">
      <c r="C30" s="188"/>
      <c r="D30" s="26" t="s">
        <v>43</v>
      </c>
      <c r="E30" s="58">
        <v>43436000</v>
      </c>
      <c r="F30" s="27"/>
      <c r="G30" s="28"/>
      <c r="H30" s="33"/>
      <c r="I30" s="29"/>
    </row>
    <row r="31" spans="3:9" ht="15" customHeight="1" thickBot="1" x14ac:dyDescent="0.45">
      <c r="C31" s="189" t="s">
        <v>47</v>
      </c>
      <c r="D31" s="190"/>
      <c r="E31" s="59">
        <f>E17+E20+E25+E28+E30</f>
        <v>1047942000</v>
      </c>
      <c r="F31" s="34"/>
      <c r="G31" s="35"/>
      <c r="H31" s="36"/>
      <c r="I31" s="37"/>
    </row>
    <row r="32" spans="3:9" ht="15" customHeight="1" x14ac:dyDescent="0.4">
      <c r="C32" s="191" t="s">
        <v>49</v>
      </c>
      <c r="D32" s="192"/>
      <c r="E32" s="60">
        <v>209691</v>
      </c>
      <c r="F32" s="193"/>
      <c r="G32" s="193"/>
      <c r="H32" s="193"/>
      <c r="I32" s="193"/>
    </row>
    <row r="33" spans="2:9" ht="15" customHeight="1" thickBot="1" x14ac:dyDescent="0.45">
      <c r="C33" s="164" t="s">
        <v>50</v>
      </c>
      <c r="D33" s="165"/>
      <c r="E33" s="61">
        <v>7631</v>
      </c>
      <c r="F33" s="38"/>
      <c r="G33" s="38"/>
      <c r="H33" s="38"/>
      <c r="I33" s="38"/>
    </row>
    <row r="34" spans="2:9" ht="15" customHeight="1" x14ac:dyDescent="0.4">
      <c r="C34" s="162" t="s">
        <v>19</v>
      </c>
      <c r="D34" s="163"/>
      <c r="E34" s="62">
        <f>(E6+E8)/E32</f>
        <v>14349.980943388127</v>
      </c>
      <c r="F34" s="38"/>
      <c r="G34" s="38"/>
      <c r="H34" s="38"/>
      <c r="I34" s="38"/>
    </row>
    <row r="35" spans="2:9" ht="15" customHeight="1" thickBot="1" x14ac:dyDescent="0.45">
      <c r="C35" s="164" t="s">
        <v>20</v>
      </c>
      <c r="D35" s="165"/>
      <c r="E35" s="63">
        <f>(E7+E9)/E33</f>
        <v>11985.316210195257</v>
      </c>
      <c r="F35" s="166"/>
      <c r="G35" s="166"/>
      <c r="H35" s="166"/>
      <c r="I35" s="166"/>
    </row>
    <row r="36" spans="2:9" ht="15" customHeight="1" x14ac:dyDescent="0.4">
      <c r="C36" s="39" t="s">
        <v>51</v>
      </c>
      <c r="D36" s="39"/>
      <c r="E36" s="39"/>
      <c r="F36" s="39"/>
      <c r="G36" s="39"/>
      <c r="H36" s="39"/>
      <c r="I36" s="39"/>
    </row>
    <row r="37" spans="2:9" ht="15" customHeight="1" x14ac:dyDescent="0.4">
      <c r="C37" s="39" t="s">
        <v>54</v>
      </c>
      <c r="D37" s="39"/>
      <c r="E37" s="39"/>
      <c r="F37" s="39"/>
      <c r="G37" s="39"/>
      <c r="H37" s="39"/>
      <c r="I37" s="39"/>
    </row>
    <row r="38" spans="2:9" ht="15" customHeight="1" x14ac:dyDescent="0.4"/>
    <row r="39" spans="2:9" ht="15" customHeight="1" x14ac:dyDescent="0.4">
      <c r="B39" s="17" t="s">
        <v>21</v>
      </c>
      <c r="C39" s="149" t="s">
        <v>22</v>
      </c>
      <c r="D39" s="149"/>
      <c r="E39" s="149"/>
      <c r="F39" s="149"/>
      <c r="G39" s="149"/>
    </row>
    <row r="40" spans="2:9" ht="12.75" thickBot="1" x14ac:dyDescent="0.45">
      <c r="C40" s="18"/>
      <c r="D40" s="18"/>
      <c r="E40" s="167" t="s">
        <v>23</v>
      </c>
      <c r="F40" s="167"/>
      <c r="G40" s="167"/>
      <c r="H40" s="167" t="s">
        <v>24</v>
      </c>
      <c r="I40" s="167"/>
    </row>
    <row r="41" spans="2:9" ht="15" customHeight="1" x14ac:dyDescent="0.4">
      <c r="C41" s="150" t="s">
        <v>25</v>
      </c>
      <c r="D41" s="151"/>
      <c r="E41" s="152"/>
      <c r="F41" s="153"/>
      <c r="G41" s="154"/>
      <c r="H41" s="152"/>
      <c r="I41" s="155"/>
    </row>
    <row r="42" spans="2:9" ht="15" customHeight="1" thickBot="1" x14ac:dyDescent="0.45">
      <c r="C42" s="156" t="s">
        <v>26</v>
      </c>
      <c r="D42" s="157"/>
      <c r="E42" s="158"/>
      <c r="F42" s="159"/>
      <c r="G42" s="160"/>
      <c r="H42" s="159"/>
      <c r="I42" s="161"/>
    </row>
    <row r="43" spans="2:9" ht="15" customHeight="1" thickBot="1" x14ac:dyDescent="0.45">
      <c r="C43" s="171" t="s">
        <v>52</v>
      </c>
      <c r="D43" s="172"/>
      <c r="E43" s="101">
        <v>30</v>
      </c>
      <c r="F43" s="102"/>
      <c r="G43" s="102"/>
      <c r="H43" s="102"/>
      <c r="I43" s="103"/>
    </row>
    <row r="44" spans="2:9" ht="15" customHeight="1" x14ac:dyDescent="0.4">
      <c r="C44" s="40" t="s">
        <v>58</v>
      </c>
      <c r="D44" s="40"/>
      <c r="E44" s="41"/>
      <c r="F44" s="41"/>
      <c r="G44" s="41"/>
      <c r="H44" s="41"/>
      <c r="I44" s="41"/>
    </row>
    <row r="45" spans="2:9" ht="15" customHeight="1" x14ac:dyDescent="0.4"/>
    <row r="46" spans="2:9" ht="15" customHeight="1" thickBot="1" x14ac:dyDescent="0.45">
      <c r="B46" s="17" t="s">
        <v>27</v>
      </c>
      <c r="C46" s="149" t="s">
        <v>28</v>
      </c>
      <c r="D46" s="149"/>
      <c r="E46" s="149"/>
      <c r="F46" s="149"/>
      <c r="G46" s="149"/>
    </row>
    <row r="47" spans="2:9" ht="15" customHeight="1" x14ac:dyDescent="0.4">
      <c r="C47" s="173" t="s">
        <v>29</v>
      </c>
      <c r="D47" s="42" t="s">
        <v>30</v>
      </c>
      <c r="E47" s="226">
        <f>(E17+E20)/(E17+E20+E25+E28)</f>
        <v>3.7983844795352141E-2</v>
      </c>
      <c r="F47" s="226"/>
      <c r="G47" s="226"/>
      <c r="H47" s="226"/>
      <c r="I47" s="227"/>
    </row>
    <row r="48" spans="2:9" ht="15" customHeight="1" thickBot="1" x14ac:dyDescent="0.45">
      <c r="C48" s="174"/>
      <c r="D48" s="43" t="s">
        <v>31</v>
      </c>
      <c r="E48" s="228">
        <f>(E25+E28)/(E17+E20+E25+E28)</f>
        <v>0.96201615520464789</v>
      </c>
      <c r="F48" s="229"/>
      <c r="G48" s="229"/>
      <c r="H48" s="229"/>
      <c r="I48" s="230"/>
    </row>
    <row r="49" spans="2:9" ht="15" customHeight="1" x14ac:dyDescent="0.4"/>
    <row r="50" spans="2:9" ht="15" customHeight="1" thickBot="1" x14ac:dyDescent="0.45">
      <c r="B50" s="17" t="s">
        <v>32</v>
      </c>
      <c r="C50" s="149" t="s">
        <v>33</v>
      </c>
      <c r="D50" s="149"/>
      <c r="E50" s="149"/>
      <c r="F50" s="149"/>
      <c r="G50" s="149"/>
      <c r="H50" s="149"/>
      <c r="I50" s="149"/>
    </row>
    <row r="51" spans="2:9" ht="70.150000000000006" customHeight="1" thickBot="1" x14ac:dyDescent="0.45">
      <c r="C51" s="3" t="s">
        <v>34</v>
      </c>
      <c r="D51" s="168"/>
      <c r="E51" s="169"/>
      <c r="F51" s="169"/>
      <c r="G51" s="169"/>
      <c r="H51" s="169"/>
      <c r="I51" s="170"/>
    </row>
  </sheetData>
  <mergeCells count="61">
    <mergeCell ref="F18:F19"/>
    <mergeCell ref="G18:G19"/>
    <mergeCell ref="H18:H19"/>
    <mergeCell ref="F21:F22"/>
    <mergeCell ref="G21:G22"/>
    <mergeCell ref="H21:H22"/>
    <mergeCell ref="C6:C9"/>
    <mergeCell ref="F6:I6"/>
    <mergeCell ref="F7:I7"/>
    <mergeCell ref="F8:I8"/>
    <mergeCell ref="F9:I9"/>
    <mergeCell ref="A1:J1"/>
    <mergeCell ref="C2:G2"/>
    <mergeCell ref="C3:D3"/>
    <mergeCell ref="E3:I3"/>
    <mergeCell ref="C5:G5"/>
    <mergeCell ref="C10:D10"/>
    <mergeCell ref="C11:E12"/>
    <mergeCell ref="F11:I11"/>
    <mergeCell ref="C13:C28"/>
    <mergeCell ref="D13:D16"/>
    <mergeCell ref="F13:F14"/>
    <mergeCell ref="G13:G14"/>
    <mergeCell ref="H13:H14"/>
    <mergeCell ref="F15:F16"/>
    <mergeCell ref="G15:G16"/>
    <mergeCell ref="H15:H16"/>
    <mergeCell ref="D18:D19"/>
    <mergeCell ref="H23:H24"/>
    <mergeCell ref="F26:F27"/>
    <mergeCell ref="G26:G27"/>
    <mergeCell ref="H26:H27"/>
    <mergeCell ref="F32:I32"/>
    <mergeCell ref="F23:F24"/>
    <mergeCell ref="G23:G24"/>
    <mergeCell ref="C34:D34"/>
    <mergeCell ref="C35:D35"/>
    <mergeCell ref="F35:I35"/>
    <mergeCell ref="C33:D33"/>
    <mergeCell ref="D21:D24"/>
    <mergeCell ref="D26:D27"/>
    <mergeCell ref="C29:C30"/>
    <mergeCell ref="C31:D31"/>
    <mergeCell ref="C32:D32"/>
    <mergeCell ref="C39:G39"/>
    <mergeCell ref="E40:G40"/>
    <mergeCell ref="H40:I40"/>
    <mergeCell ref="C41:D41"/>
    <mergeCell ref="E41:G41"/>
    <mergeCell ref="H41:I41"/>
    <mergeCell ref="C42:D42"/>
    <mergeCell ref="E42:G42"/>
    <mergeCell ref="H42:I42"/>
    <mergeCell ref="C50:I50"/>
    <mergeCell ref="D51:I51"/>
    <mergeCell ref="C43:D43"/>
    <mergeCell ref="E43:I43"/>
    <mergeCell ref="C46:G46"/>
    <mergeCell ref="C47:C48"/>
    <mergeCell ref="E47:I47"/>
    <mergeCell ref="E48:I48"/>
  </mergeCells>
  <phoneticPr fontId="1"/>
  <pageMargins left="0.51181102362204722" right="0.11811023622047245" top="0.55118110236220474" bottom="0.19685039370078741" header="0.31496062992125984" footer="0.11811023622047245"/>
  <pageSetup paperSize="9" scale="67" orientation="portrait" r:id="rId1"/>
  <headerFooter scaleWithDoc="0" alignWithMargins="0"/>
  <rowBreaks count="1" manualBreakCount="1">
    <brk id="28"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効果検証様式（集計値）</vt:lpstr>
      <vt:lpstr>R3.3-4</vt:lpstr>
      <vt:lpstr>R3.10</vt:lpstr>
      <vt:lpstr>R3.11</vt:lpstr>
      <vt:lpstr>R3.12</vt:lpstr>
      <vt:lpstr>R4.1</vt:lpstr>
      <vt:lpstr>R4.4</vt:lpstr>
      <vt:lpstr>R4.5</vt:lpstr>
      <vt:lpstr>R4.6</vt:lpstr>
      <vt:lpstr>R4.7</vt:lpstr>
      <vt:lpstr>R4.8</vt:lpstr>
      <vt:lpstr>R4.9</vt:lpstr>
      <vt:lpstr>R4.10</vt:lpstr>
      <vt:lpstr>R3.10!Print_Area</vt:lpstr>
      <vt:lpstr>R3.11!Print_Area</vt:lpstr>
      <vt:lpstr>R3.12!Print_Area</vt:lpstr>
      <vt:lpstr>'R3.3-4'!Print_Area</vt:lpstr>
      <vt:lpstr>R4.1!Print_Area</vt:lpstr>
      <vt:lpstr>R4.10!Print_Area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2024-11-12T06:37:03Z</dcterms:created>
  <dcterms:modified xsi:type="dcterms:W3CDTF">2024-11-19T05:02:01Z</dcterms:modified>
  <cp:category/>
  <cp:contentStatus/>
</cp:coreProperties>
</file>