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91F274E-3A0E-482B-AC10-62A4F5920A6D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様式１-２１" sheetId="10" r:id="rId1"/>
    <sheet name="集計ファイル【入力不要】" sheetId="11" r:id="rId2"/>
    <sheet name="Sheet1" sheetId="8" state="hidden" r:id="rId3"/>
  </sheets>
  <definedNames>
    <definedName name="_xlnm.Print_Area" localSheetId="1">集計ファイル【入力不要】!$A$1:$AM$29</definedName>
    <definedName name="_xlnm.Print_Area" localSheetId="0">'様式１-２１'!$A$1:$S$50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" i="11" l="1"/>
  <c r="AL7" i="11" s="1"/>
  <c r="AL8" i="11" s="1"/>
  <c r="AL9" i="11" s="1"/>
  <c r="AK6" i="11"/>
  <c r="AK7" i="11" s="1"/>
  <c r="AK8" i="11" s="1"/>
  <c r="AK9" i="11" s="1"/>
  <c r="AJ6" i="11"/>
  <c r="AJ7" i="11" s="1"/>
  <c r="AJ8" i="11" s="1"/>
  <c r="AJ9" i="11" s="1"/>
  <c r="P7" i="11"/>
  <c r="U7" i="11" s="1"/>
  <c r="P8" i="11"/>
  <c r="U8" i="11" s="1"/>
  <c r="P9" i="11"/>
  <c r="U9" i="11" s="1"/>
  <c r="P6" i="11"/>
  <c r="U6" i="11" s="1"/>
  <c r="N6" i="11"/>
  <c r="N7" i="11" s="1"/>
  <c r="N8" i="11" s="1"/>
  <c r="N9" i="11" s="1"/>
  <c r="AF6" i="11" l="1"/>
  <c r="M6" i="11" l="1"/>
  <c r="M7" i="11" s="1"/>
  <c r="M8" i="11" s="1"/>
  <c r="M9" i="11" s="1"/>
  <c r="L6" i="11"/>
  <c r="L7" i="11" s="1"/>
  <c r="L8" i="11" s="1"/>
  <c r="L9" i="11" s="1"/>
  <c r="AB10" i="11"/>
  <c r="AC10" i="11" s="1"/>
  <c r="Y10" i="11"/>
  <c r="X10" i="11"/>
  <c r="V10" i="11"/>
  <c r="S10" i="11"/>
  <c r="I10" i="11"/>
  <c r="AB9" i="11"/>
  <c r="AC9" i="11" s="1"/>
  <c r="Y9" i="11"/>
  <c r="X9" i="11"/>
  <c r="I9" i="11"/>
  <c r="AB8" i="11"/>
  <c r="AC8" i="11" s="1"/>
  <c r="Y8" i="11"/>
  <c r="X8" i="11"/>
  <c r="I8" i="11"/>
  <c r="AB7" i="11"/>
  <c r="AC7" i="11" s="1"/>
  <c r="Y7" i="11"/>
  <c r="X7" i="11"/>
  <c r="I7" i="11"/>
  <c r="AB6" i="11"/>
  <c r="AC6" i="11" s="1"/>
  <c r="Y6" i="11"/>
  <c r="X6" i="11"/>
  <c r="I6" i="11"/>
  <c r="M34" i="10" l="1"/>
  <c r="M33" i="10"/>
  <c r="M32" i="10"/>
  <c r="Q8" i="11" s="1"/>
  <c r="M31" i="10"/>
  <c r="Q9" i="11" s="1"/>
  <c r="M30" i="10"/>
  <c r="Q6" i="11" s="1"/>
  <c r="S6" i="11" s="1"/>
  <c r="M29" i="10"/>
  <c r="Q7" i="11" s="1"/>
  <c r="S8" i="11" l="1"/>
  <c r="T8" i="11"/>
  <c r="V8" i="11" s="1"/>
  <c r="W8" i="11" s="1"/>
  <c r="S9" i="11"/>
  <c r="T9" i="11"/>
  <c r="V9" i="11" s="1"/>
  <c r="W9" i="11" s="1"/>
  <c r="T6" i="11"/>
  <c r="V6" i="11" s="1"/>
  <c r="W6" i="11" s="1"/>
  <c r="S7" i="11"/>
  <c r="T7" i="11"/>
  <c r="V7" i="11" s="1"/>
  <c r="W7" i="11" s="1"/>
  <c r="M3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9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29" authorId="0" shapeId="0" xr:uid="{BEF1475E-E3DE-481F-BB15-A9245F3B4961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2447D421-DDC2-49D8-9D94-1BA85F288C30}">
      <text>
        <r>
          <rPr>
            <sz val="10"/>
            <color indexed="81"/>
            <rFont val="ＭＳ ゴシック"/>
            <family val="3"/>
            <charset val="128"/>
          </rPr>
          <t>交付要綱３（交付の対象）の該当する番号を選択</t>
        </r>
      </text>
    </comment>
    <comment ref="AH3" authorId="0" shapeId="0" xr:uid="{C86F6C1E-5E59-4FF6-9198-CD98AA5908BB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  <comment ref="AH6" authorId="0" shapeId="0" xr:uid="{2CF20B68-6975-4374-9436-7A39CB0DA30E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</commentList>
</comments>
</file>

<file path=xl/sharedStrings.xml><?xml version="1.0" encoding="utf-8"?>
<sst xmlns="http://schemas.openxmlformats.org/spreadsheetml/2006/main" count="184" uniqueCount="147">
  <si>
    <t>【群馬県協定締結医療機関　施設・設備整備事業】</t>
    <rPh sb="1" eb="4">
      <t>グンマケン</t>
    </rPh>
    <rPh sb="4" eb="6">
      <t>キョウテイ</t>
    </rPh>
    <rPh sb="6" eb="8">
      <t>テイケツ</t>
    </rPh>
    <rPh sb="8" eb="10">
      <t>イリョウ</t>
    </rPh>
    <rPh sb="10" eb="12">
      <t>キカン</t>
    </rPh>
    <rPh sb="13" eb="15">
      <t>シセツ</t>
    </rPh>
    <rPh sb="16" eb="18">
      <t>セツビ</t>
    </rPh>
    <rPh sb="18" eb="20">
      <t>セイビ</t>
    </rPh>
    <rPh sb="20" eb="22">
      <t>ジギョウ</t>
    </rPh>
    <phoneticPr fontId="1"/>
  </si>
  <si>
    <t>開設者</t>
    <rPh sb="0" eb="3">
      <t>カイセツシャ</t>
    </rPh>
    <phoneticPr fontId="1"/>
  </si>
  <si>
    <t>施設（医療機関）名</t>
    <rPh sb="0" eb="2">
      <t>シセツ</t>
    </rPh>
    <rPh sb="3" eb="5">
      <t>イリョウ</t>
    </rPh>
    <rPh sb="5" eb="7">
      <t>キカン</t>
    </rPh>
    <rPh sb="8" eb="9">
      <t>メイ</t>
    </rPh>
    <phoneticPr fontId="1"/>
  </si>
  <si>
    <t>所在地</t>
    <phoneticPr fontId="1"/>
  </si>
  <si>
    <t>担当者部署</t>
    <rPh sb="0" eb="3">
      <t>タントウシャ</t>
    </rPh>
    <rPh sb="3" eb="5">
      <t>ブショ</t>
    </rPh>
    <phoneticPr fontId="12"/>
  </si>
  <si>
    <t>担当者氏名</t>
    <rPh sb="0" eb="3">
      <t>タントウシャ</t>
    </rPh>
    <rPh sb="3" eb="5">
      <t>シメイ</t>
    </rPh>
    <phoneticPr fontId="12"/>
  </si>
  <si>
    <t>電話番号</t>
    <rPh sb="0" eb="2">
      <t>デンワ</t>
    </rPh>
    <rPh sb="2" eb="4">
      <t>バンゴウ</t>
    </rPh>
    <phoneticPr fontId="12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</si>
  <si>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</si>
  <si>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</si>
  <si>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</si>
  <si>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２．設備種目</t>
    <rPh sb="2" eb="4">
      <t>セツビ</t>
    </rPh>
    <rPh sb="4" eb="6">
      <t>シュモク</t>
    </rPh>
    <phoneticPr fontId="1"/>
  </si>
  <si>
    <t>病床確保</t>
    <rPh sb="0" eb="2">
      <t>ビョウショウ</t>
    </rPh>
    <rPh sb="2" eb="4">
      <t>カクホ</t>
    </rPh>
    <phoneticPr fontId="1"/>
  </si>
  <si>
    <t>発熱外来</t>
    <rPh sb="0" eb="2">
      <t>ハツネツ</t>
    </rPh>
    <rPh sb="2" eb="4">
      <t>ガイライ</t>
    </rPh>
    <phoneticPr fontId="1"/>
  </si>
  <si>
    <t>種目</t>
    <rPh sb="0" eb="2">
      <t>シュモク</t>
    </rPh>
    <phoneticPr fontId="1"/>
  </si>
  <si>
    <t>簡易陰圧装置</t>
  </si>
  <si>
    <t>簡易ベッド</t>
  </si>
  <si>
    <t>HEPAフィルター付き空気清浄機</t>
    <phoneticPr fontId="1"/>
  </si>
  <si>
    <t>品目</t>
    <rPh sb="0" eb="2">
      <t>ヒンモク</t>
    </rPh>
    <phoneticPr fontId="1"/>
  </si>
  <si>
    <t>メーカー</t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</si>
  <si>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</si>
  <si>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</si>
  <si>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</si>
  <si>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</si>
  <si>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設置場所</t>
    <rPh sb="0" eb="2">
      <t>セッチ</t>
    </rPh>
    <rPh sb="2" eb="4">
      <t>バショ</t>
    </rPh>
    <phoneticPr fontId="1"/>
  </si>
  <si>
    <t>円</t>
    <rPh sb="0" eb="1">
      <t>エン</t>
    </rPh>
    <phoneticPr fontId="1"/>
  </si>
  <si>
    <t>HEPAフィルター付き空気清浄機</t>
  </si>
  <si>
    <t>合計</t>
    <rPh sb="0" eb="2">
      <t>ゴウケイ</t>
    </rPh>
    <phoneticPr fontId="1"/>
  </si>
  <si>
    <t>設備整備を必要とする理由</t>
    <phoneticPr fontId="1"/>
  </si>
  <si>
    <t>令和６年度（令和５年度からの繰越分）医療施設等　設備　整備費補助金</t>
    <rPh sb="0" eb="2">
      <t>レイワ</t>
    </rPh>
    <rPh sb="3" eb="5">
      <t>ネンド</t>
    </rPh>
    <rPh sb="6" eb="8">
      <t>レイワ</t>
    </rPh>
    <rPh sb="9" eb="11">
      <t>ネンド</t>
    </rPh>
    <rPh sb="14" eb="16">
      <t>クリコシ</t>
    </rPh>
    <rPh sb="16" eb="17">
      <t>ブン</t>
    </rPh>
    <rPh sb="18" eb="20">
      <t>イリョウ</t>
    </rPh>
    <phoneticPr fontId="12"/>
  </si>
  <si>
    <t>県追加</t>
    <rPh sb="0" eb="1">
      <t>ケン</t>
    </rPh>
    <rPh sb="1" eb="3">
      <t>ツイカ</t>
    </rPh>
    <phoneticPr fontId="1"/>
  </si>
  <si>
    <t>Ａ</t>
  </si>
  <si>
    <t>Ｂ</t>
  </si>
  <si>
    <t>Ａ－Ｂ＝Ｃ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</si>
  <si>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</si>
  <si>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</si>
  <si>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</si>
  <si>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</si>
  <si>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</si>
  <si>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</si>
  <si>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</si>
  <si>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</si>
  <si>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</si>
  <si>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Ｋ－Ｌ＝Ｍ</t>
  </si>
  <si>
    <t>優先
順位</t>
    <rPh sb="0" eb="2">
      <t>ユウセン</t>
    </rPh>
    <rPh sb="3" eb="5">
      <t>ジュンイ</t>
    </rPh>
    <phoneticPr fontId="12"/>
  </si>
  <si>
    <t>都道府県</t>
  </si>
  <si>
    <t>提出年月日・番号</t>
    <rPh sb="0" eb="2">
      <t>テイシュツ</t>
    </rPh>
    <phoneticPr fontId="12"/>
  </si>
  <si>
    <t>交付申請年月日･番号</t>
  </si>
  <si>
    <t>補助事業者名</t>
  </si>
  <si>
    <t>交付の対象</t>
    <rPh sb="0" eb="2">
      <t>コウフ</t>
    </rPh>
    <rPh sb="3" eb="5">
      <t>タイショウ</t>
    </rPh>
    <phoneticPr fontId="12"/>
  </si>
  <si>
    <t>区分</t>
  </si>
  <si>
    <t>種目</t>
    <rPh sb="0" eb="1">
      <t>タネ</t>
    </rPh>
    <rPh sb="1" eb="2">
      <t>メ</t>
    </rPh>
    <phoneticPr fontId="12"/>
  </si>
  <si>
    <t>補助率</t>
    <rPh sb="0" eb="3">
      <t>ホジョリツ</t>
    </rPh>
    <phoneticPr fontId="12"/>
  </si>
  <si>
    <t>施設名</t>
  </si>
  <si>
    <t>開設者</t>
  </si>
  <si>
    <t>所在値</t>
    <rPh sb="0" eb="3">
      <t>ショザイチ</t>
    </rPh>
    <phoneticPr fontId="1"/>
  </si>
  <si>
    <t>設備種目</t>
    <rPh sb="0" eb="2">
      <t>セツビ</t>
    </rPh>
    <rPh sb="2" eb="4">
      <t>シュモク</t>
    </rPh>
    <phoneticPr fontId="1"/>
  </si>
  <si>
    <t>総事業費</t>
  </si>
  <si>
    <t>寄付金その他の収入額</t>
  </si>
  <si>
    <t>差引事業費</t>
  </si>
  <si>
    <t>対象経費の
支出予定額</t>
    <phoneticPr fontId="12"/>
  </si>
  <si>
    <t>基準額</t>
  </si>
  <si>
    <t>選定額</t>
  </si>
  <si>
    <t>都道府県
補助額</t>
    <phoneticPr fontId="12"/>
  </si>
  <si>
    <t>国庫補助
基本額</t>
    <phoneticPr fontId="12"/>
  </si>
  <si>
    <t>国庫補助
所要額</t>
    <phoneticPr fontId="12"/>
  </si>
  <si>
    <t>国庫補助交付決定額</t>
  </si>
  <si>
    <t>国庫補助受入済額</t>
  </si>
  <si>
    <t>国庫補助交付確定額</t>
  </si>
  <si>
    <t>差引過△不足額</t>
  </si>
  <si>
    <t>交付決定年月日・番号</t>
  </si>
  <si>
    <t>所在地</t>
  </si>
  <si>
    <t>品名</t>
    <rPh sb="0" eb="1">
      <t>シナ</t>
    </rPh>
    <rPh sb="1" eb="2">
      <t>メイ</t>
    </rPh>
    <phoneticPr fontId="12"/>
  </si>
  <si>
    <t>担当者部署</t>
    <rPh sb="0" eb="3">
      <t>タントウシャ</t>
    </rPh>
    <rPh sb="3" eb="5">
      <t>ブショ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</si>
  <si>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</si>
  <si>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</si>
  <si>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市町村名</t>
  </si>
  <si>
    <t>円</t>
  </si>
  <si>
    <t>群馬県</t>
    <rPh sb="0" eb="3">
      <t>グンマケン</t>
    </rPh>
    <phoneticPr fontId="1"/>
  </si>
  <si>
    <t>（２１）</t>
  </si>
  <si>
    <t>医療機器整備費</t>
  </si>
  <si>
    <t>基準額</t>
    <rPh sb="0" eb="3">
      <t>キジュンガク</t>
    </rPh>
    <phoneticPr fontId="1"/>
  </si>
  <si>
    <t>=</t>
    <phoneticPr fontId="1"/>
  </si>
  <si>
    <t>上限額</t>
    <rPh sb="0" eb="3">
      <t>ジョウゲンガク</t>
    </rPh>
    <phoneticPr fontId="1"/>
  </si>
  <si>
    <t>簡易ベッド</t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</si>
  <si>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</si>
  <si>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</si>
  <si>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</si>
  <si>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</si>
  <si>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</si>
  <si>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</si>
  <si>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</si>
  <si>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</si>
  <si>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</si>
  <si>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</si>
  <si>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</si>
  <si>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</si>
  <si>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</si>
  <si>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</si>
  <si>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</si>
  <si>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</si>
  <si>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</si>
  <si>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</si>
  <si>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</si>
  <si>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</si>
  <si>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</si>
  <si>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</si>
  <si>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</si>
  <si>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</si>
  <si>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</si>
  <si>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</si>
  <si>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</si>
  <si>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</si>
  <si>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</si>
  <si>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</si>
  <si>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</si>
  <si>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</si>
  <si>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</si>
  <si>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</si>
  <si>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</si>
  <si>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</si>
  <si>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</si>
  <si>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</si>
  <si>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</si>
  <si>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</si>
  <si>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</si>
  <si>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</si>
  <si>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</si>
  <si>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</si>
  <si>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</si>
  <si>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</si>
  <si>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</si>
  <si>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検査機器（PCR検査装置、等温遺伝子増幅装置）</t>
    <rPh sb="13" eb="15">
      <t>トウオン</t>
    </rPh>
    <rPh sb="15" eb="18">
      <t>イデンシ</t>
    </rPh>
    <rPh sb="18" eb="20">
      <t>ゾウフク</t>
    </rPh>
    <rPh sb="20" eb="22">
      <t>ソウチ</t>
    </rPh>
    <phoneticPr fontId="1"/>
  </si>
  <si>
    <t>検査機器（PCR検査装置,等温遺伝子増幅装置）</t>
    <rPh sb="13" eb="15">
      <t>トウオン</t>
    </rPh>
    <rPh sb="15" eb="18">
      <t>イデンシ</t>
    </rPh>
    <rPh sb="18" eb="20">
      <t>ゾウフク</t>
    </rPh>
    <rPh sb="20" eb="22">
      <t>ソウチ</t>
    </rPh>
    <phoneticPr fontId="1"/>
  </si>
  <si>
    <t>検査機器（PCR検査装置,等温遺伝子増幅装置）</t>
    <rPh sb="13" eb="15">
      <t>トウオン</t>
    </rPh>
    <rPh sb="15" eb="18">
      <t>イデンシ</t>
    </rPh>
    <rPh sb="18" eb="20">
      <t>ゾウフク</t>
    </rPh>
    <rPh sb="20" eb="22">
      <t>ソウチ</t>
    </rPh>
    <phoneticPr fontId="1"/>
  </si>
  <si>
    <t xml:space="preserve">整備の様態
</t>
    <rPh sb="0" eb="2">
      <t>セイビ</t>
    </rPh>
    <rPh sb="3" eb="5">
      <t>ヨウタイ</t>
    </rPh>
    <phoneticPr fontId="1"/>
  </si>
  <si>
    <t>HEPAフィルター付き空気清浄機</t>
    <phoneticPr fontId="1"/>
  </si>
  <si>
    <t>令和９年度　設備整備　要望調査票</t>
    <rPh sb="0" eb="2">
      <t>レイワ</t>
    </rPh>
    <rPh sb="3" eb="5">
      <t>ネンド</t>
    </rPh>
    <rPh sb="5" eb="7">
      <t>ヘイネンド</t>
    </rPh>
    <rPh sb="6" eb="8">
      <t>セツビ</t>
    </rPh>
    <rPh sb="8" eb="10">
      <t>セイビ</t>
    </rPh>
    <rPh sb="11" eb="13">
      <t>ヨウボウ</t>
    </rPh>
    <rPh sb="13" eb="16">
      <t>チョウサヒョウ</t>
    </rPh>
    <phoneticPr fontId="12"/>
  </si>
  <si>
    <t>備考</t>
    <rPh sb="0" eb="2">
      <t>ビコウ</t>
    </rPh>
    <phoneticPr fontId="1"/>
  </si>
  <si>
    <t>（原則各品目1台を上限とする。「検査機器」「簡易ベッド」は、発熱外来、病床確保ともに締結している場合は2台を上限とする。）</t>
    <rPh sb="1" eb="3">
      <t>ゲンソク</t>
    </rPh>
    <phoneticPr fontId="1"/>
  </si>
  <si>
    <t>【参考】
新規：同種の機器を所持していなかったが新しく機器を購入するもの。
更新：同種の機器を所持していたが、故障等により危機を入れ替えるもの。</t>
    <rPh sb="1" eb="3">
      <t>サンコウ</t>
    </rPh>
    <rPh sb="5" eb="7">
      <t>シンキ</t>
    </rPh>
    <rPh sb="8" eb="10">
      <t>ドウシュ</t>
    </rPh>
    <rPh sb="11" eb="13">
      <t>キキ</t>
    </rPh>
    <rPh sb="14" eb="16">
      <t>ショジ</t>
    </rPh>
    <rPh sb="24" eb="25">
      <t>アタラ</t>
    </rPh>
    <rPh sb="27" eb="29">
      <t>キキ</t>
    </rPh>
    <rPh sb="30" eb="32">
      <t>コウニュウ</t>
    </rPh>
    <rPh sb="38" eb="40">
      <t>コウシン</t>
    </rPh>
    <rPh sb="41" eb="43">
      <t>ドウシュ</t>
    </rPh>
    <rPh sb="44" eb="46">
      <t>キキ</t>
    </rPh>
    <rPh sb="47" eb="49">
      <t>ショジ</t>
    </rPh>
    <rPh sb="55" eb="57">
      <t>コショウ</t>
    </rPh>
    <rPh sb="57" eb="58">
      <t>ナド</t>
    </rPh>
    <rPh sb="61" eb="63">
      <t>キキ</t>
    </rPh>
    <rPh sb="64" eb="65">
      <t>イ</t>
    </rPh>
    <rPh sb="66" eb="67">
      <t>カ</t>
    </rPh>
    <phoneticPr fontId="1"/>
  </si>
  <si>
    <t>処分制限期間相当期間</t>
    <rPh sb="0" eb="8">
      <t>ショブンセイゲンキカンソウトウ</t>
    </rPh>
    <rPh sb="8" eb="10">
      <t>キカン</t>
    </rPh>
    <phoneticPr fontId="1"/>
  </si>
  <si>
    <t>６年</t>
    <rPh sb="1" eb="2">
      <t>ネン</t>
    </rPh>
    <phoneticPr fontId="1"/>
  </si>
  <si>
    <t>８年</t>
    <rPh sb="1" eb="2">
      <t>ネン</t>
    </rPh>
    <phoneticPr fontId="1"/>
  </si>
  <si>
    <t>過年度の補助実績</t>
    <rPh sb="0" eb="3">
      <t>カネンド</t>
    </rPh>
    <rPh sb="4" eb="8">
      <t>ホジョジッセキ</t>
    </rPh>
    <phoneticPr fontId="1"/>
  </si>
  <si>
    <t>※「過年度の補助実績」欄については、処分制限期間相当期間内に、感染症・疾病対策課（令和2年度以前：保健予防課、令和3，4年度：感染症・がん・疾病対策課）より同種の補助金の交付を受けている場合は「〇」を記入してください。なお、原則として令和9年度の補助金については対象外となります。</t>
    <rPh sb="2" eb="5">
      <t>カネンド</t>
    </rPh>
    <rPh sb="6" eb="10">
      <t>ホジョジッセキ</t>
    </rPh>
    <rPh sb="11" eb="12">
      <t>ラン</t>
    </rPh>
    <rPh sb="18" eb="22">
      <t>ショブンセイゲン</t>
    </rPh>
    <rPh sb="22" eb="24">
      <t>キカン</t>
    </rPh>
    <rPh sb="24" eb="26">
      <t>ソウトウ</t>
    </rPh>
    <rPh sb="26" eb="28">
      <t>キカン</t>
    </rPh>
    <rPh sb="28" eb="29">
      <t>ナイ</t>
    </rPh>
    <rPh sb="31" eb="34">
      <t>カンセンショウ</t>
    </rPh>
    <rPh sb="35" eb="37">
      <t>シッペイ</t>
    </rPh>
    <rPh sb="37" eb="40">
      <t>タイサクカ</t>
    </rPh>
    <rPh sb="41" eb="43">
      <t>レイワ</t>
    </rPh>
    <rPh sb="44" eb="46">
      <t>ネンド</t>
    </rPh>
    <rPh sb="46" eb="48">
      <t>イゼン</t>
    </rPh>
    <rPh sb="49" eb="54">
      <t>ホケンヨボウカ</t>
    </rPh>
    <rPh sb="55" eb="57">
      <t>レイワ</t>
    </rPh>
    <rPh sb="60" eb="62">
      <t>ネンド</t>
    </rPh>
    <rPh sb="63" eb="66">
      <t>カンセンショウ</t>
    </rPh>
    <rPh sb="70" eb="75">
      <t>シッペイタイサクカ</t>
    </rPh>
    <rPh sb="78" eb="80">
      <t>ドウシュ</t>
    </rPh>
    <rPh sb="81" eb="84">
      <t>ホジョキン</t>
    </rPh>
    <rPh sb="85" eb="87">
      <t>コウフ</t>
    </rPh>
    <rPh sb="88" eb="89">
      <t>ウ</t>
    </rPh>
    <rPh sb="93" eb="95">
      <t>バアイ</t>
    </rPh>
    <rPh sb="100" eb="102">
      <t>キニュウ</t>
    </rPh>
    <rPh sb="112" eb="114">
      <t>ゲンソク</t>
    </rPh>
    <rPh sb="117" eb="119">
      <t>レイワ</t>
    </rPh>
    <rPh sb="120" eb="122">
      <t>ネンド</t>
    </rPh>
    <rPh sb="123" eb="126">
      <t>ホジョキン</t>
    </rPh>
    <rPh sb="131" eb="134">
      <t>タイショウガイ</t>
    </rPh>
    <phoneticPr fontId="1"/>
  </si>
  <si>
    <t>３．設備整備内訳</t>
    <rPh sb="2" eb="4">
      <t>セツビ</t>
    </rPh>
    <rPh sb="4" eb="6">
      <t>セイビ</t>
    </rPh>
    <rPh sb="6" eb="8">
      <t>ウチワケ</t>
    </rPh>
    <phoneticPr fontId="1"/>
  </si>
  <si>
    <t>４.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</si>
</sst>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2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color indexed="81"/>
      <name val="ＭＳ ゴシック"/>
      <family val="3"/>
      <charset val="128"/>
    </font>
    <font>
      <sz val="9"/>
      <color indexed="8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02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38" fontId="10" fillId="0" borderId="0" xfId="1" applyFont="1" applyFill="1" applyAlignment="1">
      <alignment vertical="center"/>
    </xf>
    <xf numFmtId="38" fontId="11" fillId="0" borderId="11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57" fontId="11" fillId="0" borderId="0" xfId="1" applyNumberFormat="1" applyFont="1" applyBorder="1" applyAlignment="1">
      <alignment vertical="center"/>
    </xf>
    <xf numFmtId="38" fontId="11" fillId="0" borderId="0" xfId="1" applyFont="1" applyAlignment="1">
      <alignment vertical="center"/>
    </xf>
    <xf numFmtId="38" fontId="7" fillId="3" borderId="14" xfId="1" applyFont="1" applyFill="1" applyBorder="1" applyAlignment="1">
      <alignment vertical="center"/>
    </xf>
    <xf numFmtId="57" fontId="7" fillId="3" borderId="14" xfId="1" applyNumberFormat="1" applyFont="1" applyFill="1" applyBorder="1" applyAlignment="1">
      <alignment horizontal="center" vertical="center"/>
    </xf>
    <xf numFmtId="57" fontId="7" fillId="3" borderId="5" xfId="1" applyNumberFormat="1" applyFont="1" applyFill="1" applyBorder="1" applyAlignment="1">
      <alignment horizontal="center" vertical="center"/>
    </xf>
    <xf numFmtId="57" fontId="7" fillId="3" borderId="6" xfId="1" applyNumberFormat="1" applyFont="1" applyFill="1" applyBorder="1" applyAlignment="1">
      <alignment horizontal="center" vertical="center"/>
    </xf>
    <xf numFmtId="38" fontId="7" fillId="3" borderId="14" xfId="1" applyFont="1" applyFill="1" applyBorder="1" applyAlignment="1">
      <alignment horizontal="center" vertical="center"/>
    </xf>
    <xf numFmtId="38" fontId="7" fillId="3" borderId="5" xfId="1" applyFont="1" applyFill="1" applyBorder="1" applyAlignment="1">
      <alignment horizontal="center" vertical="center"/>
    </xf>
    <xf numFmtId="176" fontId="7" fillId="3" borderId="5" xfId="0" applyNumberFormat="1" applyFont="1" applyFill="1" applyBorder="1" applyAlignment="1">
      <alignment horizontal="right" vertical="center"/>
    </xf>
    <xf numFmtId="176" fontId="7" fillId="3" borderId="14" xfId="0" applyNumberFormat="1" applyFont="1" applyFill="1" applyBorder="1" applyAlignment="1">
      <alignment horizontal="right" vertical="center"/>
    </xf>
    <xf numFmtId="57" fontId="7" fillId="3" borderId="5" xfId="1" applyNumberFormat="1" applyFont="1" applyFill="1" applyBorder="1" applyAlignment="1">
      <alignment vertical="center"/>
    </xf>
    <xf numFmtId="38" fontId="7" fillId="3" borderId="7" xfId="1" applyFont="1" applyFill="1" applyBorder="1" applyAlignment="1">
      <alignment vertical="center"/>
    </xf>
    <xf numFmtId="38" fontId="7" fillId="0" borderId="0" xfId="1" applyFont="1" applyAlignment="1">
      <alignment vertical="center"/>
    </xf>
    <xf numFmtId="38" fontId="7" fillId="3" borderId="15" xfId="1" applyFont="1" applyFill="1" applyBorder="1" applyAlignment="1">
      <alignment horizontal="center" vertical="center" wrapText="1"/>
    </xf>
    <xf numFmtId="57" fontId="7" fillId="3" borderId="8" xfId="1" applyNumberFormat="1" applyFont="1" applyFill="1" applyBorder="1" applyAlignment="1">
      <alignment horizontal="center" vertical="center"/>
    </xf>
    <xf numFmtId="57" fontId="7" fillId="3" borderId="8" xfId="1" applyNumberFormat="1" applyFont="1" applyFill="1" applyBorder="1" applyAlignment="1">
      <alignment horizontal="centerContinuous" vertical="center" wrapText="1"/>
    </xf>
    <xf numFmtId="57" fontId="7" fillId="3" borderId="0" xfId="1" applyNumberFormat="1" applyFont="1" applyFill="1" applyBorder="1" applyAlignment="1">
      <alignment horizontal="centerContinuous" vertical="center" wrapText="1"/>
    </xf>
    <xf numFmtId="57" fontId="7" fillId="3" borderId="15" xfId="1" applyNumberFormat="1" applyFont="1" applyFill="1" applyBorder="1" applyAlignment="1">
      <alignment horizontal="center" vertical="center"/>
    </xf>
    <xf numFmtId="38" fontId="7" fillId="3" borderId="15" xfId="1" applyFont="1" applyFill="1" applyBorder="1" applyAlignment="1">
      <alignment horizontal="center" vertical="center"/>
    </xf>
    <xf numFmtId="38" fontId="7" fillId="3" borderId="8" xfId="1" applyFont="1" applyFill="1" applyBorder="1" applyAlignment="1">
      <alignment horizontal="center" vertical="center"/>
    </xf>
    <xf numFmtId="38" fontId="7" fillId="3" borderId="8" xfId="1" applyFont="1" applyFill="1" applyBorder="1" applyAlignment="1">
      <alignment horizontal="center" vertical="center" wrapText="1"/>
    </xf>
    <xf numFmtId="40" fontId="7" fillId="3" borderId="8" xfId="1" applyNumberFormat="1" applyFont="1" applyFill="1" applyBorder="1" applyAlignment="1">
      <alignment horizontal="center" vertical="center" wrapText="1"/>
    </xf>
    <xf numFmtId="40" fontId="7" fillId="3" borderId="8" xfId="1" applyNumberFormat="1" applyFont="1" applyFill="1" applyBorder="1" applyAlignment="1">
      <alignment horizontal="centerContinuous" vertical="center"/>
    </xf>
    <xf numFmtId="57" fontId="7" fillId="3" borderId="8" xfId="1" applyNumberFormat="1" applyFont="1" applyFill="1" applyBorder="1" applyAlignment="1">
      <alignment horizontal="centerContinuous" vertical="center"/>
    </xf>
    <xf numFmtId="38" fontId="7" fillId="3" borderId="9" xfId="1" applyFont="1" applyFill="1" applyBorder="1" applyAlignment="1">
      <alignment horizontal="centerContinuous" vertical="center"/>
    </xf>
    <xf numFmtId="38" fontId="7" fillId="3" borderId="16" xfId="1" applyFont="1" applyFill="1" applyBorder="1" applyAlignment="1">
      <alignment vertical="center"/>
    </xf>
    <xf numFmtId="57" fontId="7" fillId="3" borderId="16" xfId="1" applyNumberFormat="1" applyFont="1" applyFill="1" applyBorder="1" applyAlignment="1">
      <alignment horizontal="center" vertical="center"/>
    </xf>
    <xf numFmtId="57" fontId="7" fillId="3" borderId="10" xfId="1" applyNumberFormat="1" applyFont="1" applyFill="1" applyBorder="1" applyAlignment="1">
      <alignment horizontal="center" vertical="center"/>
    </xf>
    <xf numFmtId="57" fontId="7" fillId="3" borderId="11" xfId="1" applyNumberFormat="1" applyFont="1" applyFill="1" applyBorder="1" applyAlignment="1">
      <alignment horizontal="center" vertical="center"/>
    </xf>
    <xf numFmtId="38" fontId="7" fillId="3" borderId="10" xfId="1" applyFont="1" applyFill="1" applyBorder="1" applyAlignment="1">
      <alignment vertical="center"/>
    </xf>
    <xf numFmtId="38" fontId="7" fillId="3" borderId="10" xfId="1" applyFont="1" applyFill="1" applyBorder="1" applyAlignment="1">
      <alignment horizontal="center" vertical="center"/>
    </xf>
    <xf numFmtId="40" fontId="7" fillId="3" borderId="10" xfId="1" applyNumberFormat="1" applyFont="1" applyFill="1" applyBorder="1" applyAlignment="1">
      <alignment horizontal="center" vertical="center"/>
    </xf>
    <xf numFmtId="38" fontId="7" fillId="3" borderId="16" xfId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38" fontId="7" fillId="0" borderId="0" xfId="1" applyFont="1" applyFill="1" applyAlignment="1">
      <alignment vertical="center"/>
    </xf>
    <xf numFmtId="38" fontId="7" fillId="0" borderId="14" xfId="1" applyFont="1" applyFill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57" fontId="7" fillId="0" borderId="8" xfId="1" applyNumberFormat="1" applyFont="1" applyFill="1" applyBorder="1" applyAlignment="1">
      <alignment horizontal="center" vertical="top" wrapText="1"/>
    </xf>
    <xf numFmtId="38" fontId="7" fillId="0" borderId="15" xfId="1" applyFont="1" applyFill="1" applyBorder="1" applyAlignment="1">
      <alignment horizontal="center" vertical="top" wrapText="1"/>
    </xf>
    <xf numFmtId="38" fontId="7" fillId="0" borderId="15" xfId="1" applyFont="1" applyFill="1" applyBorder="1" applyAlignment="1">
      <alignment vertical="top" wrapText="1"/>
    </xf>
    <xf numFmtId="38" fontId="7" fillId="0" borderId="8" xfId="1" applyFont="1" applyFill="1" applyBorder="1" applyAlignment="1">
      <alignment horizontal="center" vertical="top" wrapText="1"/>
    </xf>
    <xf numFmtId="38" fontId="7" fillId="0" borderId="8" xfId="1" applyFont="1" applyFill="1" applyBorder="1" applyAlignment="1">
      <alignment horizontal="right" vertical="top" wrapText="1"/>
    </xf>
    <xf numFmtId="38" fontId="7" fillId="0" borderId="15" xfId="1" applyFont="1" applyFill="1" applyBorder="1" applyAlignment="1">
      <alignment horizontal="right" vertical="top" wrapText="1"/>
    </xf>
    <xf numFmtId="57" fontId="7" fillId="0" borderId="15" xfId="1" applyNumberFormat="1" applyFont="1" applyFill="1" applyBorder="1" applyAlignment="1">
      <alignment vertical="top" wrapText="1"/>
    </xf>
    <xf numFmtId="38" fontId="7" fillId="0" borderId="9" xfId="1" applyFont="1" applyFill="1" applyBorder="1" applyAlignment="1">
      <alignment vertical="top" wrapText="1"/>
    </xf>
    <xf numFmtId="38" fontId="7" fillId="0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57" fontId="7" fillId="2" borderId="2" xfId="0" applyNumberFormat="1" applyFont="1" applyFill="1" applyBorder="1" applyAlignment="1">
      <alignment horizontal="righ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38" fontId="7" fillId="2" borderId="1" xfId="1" applyFont="1" applyFill="1" applyBorder="1" applyAlignment="1">
      <alignment horizontal="left" vertical="center" wrapText="1"/>
    </xf>
    <xf numFmtId="12" fontId="7" fillId="0" borderId="1" xfId="1" applyNumberFormat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left" vertical="center" wrapText="1"/>
    </xf>
    <xf numFmtId="38" fontId="7" fillId="2" borderId="16" xfId="1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2" borderId="1" xfId="1" applyNumberFormat="1" applyFont="1" applyFill="1" applyBorder="1" applyAlignment="1">
      <alignment horizontal="left" vertical="center" wrapText="1"/>
    </xf>
    <xf numFmtId="0" fontId="7" fillId="2" borderId="11" xfId="1" applyNumberFormat="1" applyFont="1" applyFill="1" applyBorder="1" applyAlignment="1">
      <alignment horizontal="left" vertical="center" wrapText="1"/>
    </xf>
    <xf numFmtId="38" fontId="7" fillId="2" borderId="2" xfId="1" applyFont="1" applyFill="1" applyBorder="1" applyAlignment="1">
      <alignment vertical="center" wrapText="1"/>
    </xf>
    <xf numFmtId="3" fontId="0" fillId="0" borderId="0" xfId="0" applyNumberFormat="1"/>
    <xf numFmtId="49" fontId="2" fillId="0" borderId="5" xfId="0" applyNumberFormat="1" applyFont="1" applyBorder="1" applyAlignment="1">
      <alignment horizontal="center" vertical="center"/>
    </xf>
    <xf numFmtId="38" fontId="10" fillId="2" borderId="11" xfId="1" applyFont="1" applyFill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5" borderId="17" xfId="0" applyNumberFormat="1" applyFont="1" applyFill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shrinkToFi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vertical="top" wrapText="1"/>
    </xf>
    <xf numFmtId="38" fontId="11" fillId="6" borderId="0" xfId="1" applyFont="1" applyFill="1" applyAlignment="1">
      <alignment vertical="center"/>
    </xf>
    <xf numFmtId="38" fontId="7" fillId="6" borderId="7" xfId="1" applyFont="1" applyFill="1" applyBorder="1" applyAlignment="1">
      <alignment vertical="center"/>
    </xf>
    <xf numFmtId="38" fontId="7" fillId="6" borderId="9" xfId="1" applyFont="1" applyFill="1" applyBorder="1" applyAlignment="1">
      <alignment horizontal="centerContinuous" vertical="center"/>
    </xf>
    <xf numFmtId="0" fontId="7" fillId="6" borderId="12" xfId="0" applyFont="1" applyFill="1" applyBorder="1" applyAlignment="1">
      <alignment vertical="center"/>
    </xf>
    <xf numFmtId="38" fontId="7" fillId="6" borderId="9" xfId="1" applyFont="1" applyFill="1" applyBorder="1" applyAlignment="1">
      <alignment vertical="top" wrapText="1"/>
    </xf>
    <xf numFmtId="0" fontId="0" fillId="6" borderId="0" xfId="0" applyFill="1"/>
    <xf numFmtId="0" fontId="7" fillId="6" borderId="0" xfId="0" applyFont="1" applyFill="1"/>
    <xf numFmtId="38" fontId="10" fillId="7" borderId="11" xfId="1" applyFont="1" applyFill="1" applyBorder="1" applyAlignment="1">
      <alignment vertical="center"/>
    </xf>
    <xf numFmtId="38" fontId="7" fillId="7" borderId="5" xfId="1" applyFont="1" applyFill="1" applyBorder="1" applyAlignment="1">
      <alignment horizontal="center" vertical="center"/>
    </xf>
    <xf numFmtId="38" fontId="7" fillId="7" borderId="8" xfId="1" applyFont="1" applyFill="1" applyBorder="1" applyAlignment="1">
      <alignment horizontal="center" vertical="center"/>
    </xf>
    <xf numFmtId="38" fontId="7" fillId="7" borderId="10" xfId="1" applyFont="1" applyFill="1" applyBorder="1" applyAlignment="1">
      <alignment vertical="center"/>
    </xf>
    <xf numFmtId="38" fontId="7" fillId="7" borderId="8" xfId="1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vertical="center" wrapText="1"/>
    </xf>
    <xf numFmtId="0" fontId="7" fillId="7" borderId="11" xfId="1" applyNumberFormat="1" applyFont="1" applyFill="1" applyBorder="1" applyAlignment="1">
      <alignment horizontal="left" vertical="center" wrapText="1"/>
    </xf>
    <xf numFmtId="0" fontId="7" fillId="7" borderId="0" xfId="0" applyFont="1" applyFill="1"/>
    <xf numFmtId="38" fontId="7" fillId="0" borderId="2" xfId="1" applyFont="1" applyFill="1" applyBorder="1" applyAlignment="1">
      <alignment vertical="center" wrapText="1"/>
    </xf>
    <xf numFmtId="38" fontId="7" fillId="4" borderId="2" xfId="1" applyFont="1" applyFill="1" applyBorder="1" applyAlignment="1">
      <alignment vertical="center" wrapText="1"/>
    </xf>
    <xf numFmtId="38" fontId="7" fillId="0" borderId="1" xfId="1" applyFont="1" applyFill="1" applyBorder="1" applyAlignment="1">
      <alignment vertical="center" wrapText="1"/>
    </xf>
    <xf numFmtId="38" fontId="7" fillId="2" borderId="1" xfId="1" applyFont="1" applyFill="1" applyBorder="1" applyAlignment="1">
      <alignment vertical="center" wrapText="1"/>
    </xf>
    <xf numFmtId="38" fontId="7" fillId="2" borderId="3" xfId="1" applyFont="1" applyFill="1" applyBorder="1" applyAlignment="1">
      <alignment horizontal="left" vertical="center" wrapText="1"/>
    </xf>
    <xf numFmtId="38" fontId="7" fillId="6" borderId="3" xfId="1" applyFont="1" applyFill="1" applyBorder="1" applyAlignment="1">
      <alignment horizontal="right" vertical="center" wrapText="1"/>
    </xf>
    <xf numFmtId="38" fontId="7" fillId="2" borderId="16" xfId="1" applyFont="1" applyFill="1" applyBorder="1" applyAlignment="1">
      <alignment vertical="center" wrapText="1"/>
    </xf>
    <xf numFmtId="38" fontId="7" fillId="2" borderId="10" xfId="1" applyFont="1" applyFill="1" applyBorder="1" applyAlignment="1">
      <alignment vertical="center" wrapText="1"/>
    </xf>
    <xf numFmtId="38" fontId="7" fillId="2" borderId="12" xfId="1" applyFont="1" applyFill="1" applyBorder="1" applyAlignment="1">
      <alignment horizontal="left" vertical="center" wrapText="1"/>
    </xf>
    <xf numFmtId="38" fontId="7" fillId="6" borderId="12" xfId="1" applyFont="1" applyFill="1" applyBorder="1" applyAlignment="1">
      <alignment horizontal="left" vertical="center" wrapText="1"/>
    </xf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49" fontId="17" fillId="8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49" fontId="2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24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vertical="center" wrapText="1"/>
      <protection locked="0"/>
    </xf>
    <xf numFmtId="49" fontId="2" fillId="2" borderId="7" xfId="0" applyNumberFormat="1" applyFont="1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Alignment="1" applyProtection="1">
      <alignment vertical="center" wrapText="1"/>
      <protection locked="0"/>
    </xf>
    <xf numFmtId="49" fontId="2" fillId="2" borderId="0" xfId="0" applyNumberFormat="1" applyFont="1" applyFill="1" applyAlignment="1" applyProtection="1">
      <alignment vertical="center" wrapText="1"/>
      <protection locked="0"/>
    </xf>
    <xf numFmtId="49" fontId="2" fillId="2" borderId="9" xfId="0" applyNumberFormat="1" applyFont="1" applyFill="1" applyBorder="1" applyAlignment="1" applyProtection="1">
      <alignment vertical="center" wrapText="1"/>
      <protection locked="0"/>
    </xf>
    <xf numFmtId="49" fontId="2" fillId="2" borderId="10" xfId="0" applyNumberFormat="1" applyFont="1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Alignment="1" applyProtection="1">
      <alignment vertical="center" wrapText="1"/>
      <protection locked="0"/>
    </xf>
    <xf numFmtId="49" fontId="2" fillId="2" borderId="12" xfId="0" applyNumberFormat="1" applyFont="1" applyFill="1" applyBorder="1" applyAlignment="1" applyProtection="1">
      <alignment vertical="center" wrapText="1"/>
      <protection locked="0"/>
    </xf>
    <xf numFmtId="49" fontId="22" fillId="2" borderId="5" xfId="0" applyNumberFormat="1" applyFont="1" applyFill="1" applyBorder="1" applyAlignment="1" applyProtection="1">
      <alignment vertical="center" wrapText="1"/>
      <protection locked="0"/>
    </xf>
    <xf numFmtId="49" fontId="22" fillId="2" borderId="6" xfId="0" applyNumberFormat="1" applyFont="1" applyFill="1" applyBorder="1" applyAlignment="1" applyProtection="1">
      <alignment vertical="center" wrapText="1"/>
      <protection locked="0"/>
    </xf>
    <xf numFmtId="49" fontId="22" fillId="2" borderId="7" xfId="0" applyNumberFormat="1" applyFont="1" applyFill="1" applyBorder="1" applyAlignment="1" applyProtection="1">
      <alignment vertical="center" wrapText="1"/>
      <protection locked="0"/>
    </xf>
    <xf numFmtId="49" fontId="22" fillId="2" borderId="8" xfId="0" applyNumberFormat="1" applyFont="1" applyFill="1" applyBorder="1" applyAlignment="1" applyProtection="1">
      <alignment vertical="center" wrapText="1"/>
      <protection locked="0"/>
    </xf>
    <xf numFmtId="49" fontId="22" fillId="2" borderId="0" xfId="0" applyNumberFormat="1" applyFont="1" applyFill="1" applyAlignment="1" applyProtection="1">
      <alignment vertical="center" wrapText="1"/>
      <protection locked="0"/>
    </xf>
    <xf numFmtId="49" fontId="22" fillId="2" borderId="9" xfId="0" applyNumberFormat="1" applyFont="1" applyFill="1" applyBorder="1" applyAlignment="1" applyProtection="1">
      <alignment vertical="center" wrapText="1"/>
      <protection locked="0"/>
    </xf>
    <xf numFmtId="49" fontId="22" fillId="2" borderId="10" xfId="0" applyNumberFormat="1" applyFont="1" applyFill="1" applyBorder="1" applyAlignment="1" applyProtection="1">
      <alignment vertical="center" wrapText="1"/>
      <protection locked="0"/>
    </xf>
    <xf numFmtId="49" fontId="22" fillId="2" borderId="11" xfId="0" applyNumberFormat="1" applyFont="1" applyFill="1" applyBorder="1" applyAlignment="1" applyProtection="1">
      <alignment vertical="center" wrapText="1"/>
      <protection locked="0"/>
    </xf>
    <xf numFmtId="49" fontId="22" fillId="2" borderId="12" xfId="0" applyNumberFormat="1" applyFont="1" applyFill="1" applyBorder="1" applyAlignment="1" applyProtection="1">
      <alignment vertical="center" wrapText="1"/>
      <protection locked="0"/>
    </xf>
    <xf numFmtId="0" fontId="19" fillId="0" borderId="1" xfId="0" applyFont="1" applyBorder="1" applyAlignment="1">
      <alignment horizontal="center" vertical="center" shrinkToFit="1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1" fillId="2" borderId="8" xfId="1" applyFont="1" applyFill="1" applyBorder="1" applyAlignment="1" applyProtection="1">
      <alignment vertical="center" wrapText="1"/>
      <protection locked="0"/>
    </xf>
    <xf numFmtId="38" fontId="21" fillId="2" borderId="9" xfId="1" applyFont="1" applyFill="1" applyBorder="1" applyAlignment="1" applyProtection="1">
      <alignment vertical="center" wrapText="1"/>
      <protection locked="0"/>
    </xf>
    <xf numFmtId="38" fontId="2" fillId="2" borderId="8" xfId="1" applyFont="1" applyFill="1" applyBorder="1" applyAlignment="1" applyProtection="1">
      <alignment vertical="center"/>
      <protection locked="0"/>
    </xf>
    <xf numFmtId="38" fontId="2" fillId="2" borderId="9" xfId="1" applyFont="1" applyFill="1" applyBorder="1" applyAlignment="1" applyProtection="1">
      <alignment vertical="center"/>
      <protection locked="0"/>
    </xf>
    <xf numFmtId="38" fontId="2" fillId="2" borderId="8" xfId="1" applyFont="1" applyFill="1" applyBorder="1" applyAlignment="1" applyProtection="1">
      <alignment vertical="center" wrapText="1"/>
      <protection locked="0"/>
    </xf>
    <xf numFmtId="38" fontId="2" fillId="2" borderId="0" xfId="1" applyFont="1" applyFill="1" applyBorder="1" applyAlignment="1" applyProtection="1">
      <alignment vertical="center" wrapText="1"/>
      <protection locked="0"/>
    </xf>
    <xf numFmtId="38" fontId="2" fillId="2" borderId="9" xfId="1" applyFont="1" applyFill="1" applyBorder="1" applyAlignment="1" applyProtection="1">
      <alignment vertical="center" wrapText="1"/>
      <protection locked="0"/>
    </xf>
    <xf numFmtId="38" fontId="2" fillId="2" borderId="8" xfId="1" applyFont="1" applyFill="1" applyBorder="1" applyAlignment="1" applyProtection="1">
      <alignment vertical="center"/>
    </xf>
    <xf numFmtId="38" fontId="2" fillId="2" borderId="9" xfId="1" applyFont="1" applyFill="1" applyBorder="1" applyAlignment="1" applyProtection="1">
      <alignment vertical="center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0" xfId="0" applyNumberFormat="1" applyFont="1" applyFill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 wrapText="1"/>
      <protection locked="0"/>
    </xf>
    <xf numFmtId="38" fontId="21" fillId="2" borderId="10" xfId="1" applyFont="1" applyFill="1" applyBorder="1" applyAlignment="1" applyProtection="1">
      <alignment vertical="center" wrapText="1"/>
      <protection locked="0"/>
    </xf>
    <xf numFmtId="38" fontId="21" fillId="2" borderId="12" xfId="1" applyFont="1" applyFill="1" applyBorder="1" applyAlignment="1" applyProtection="1">
      <alignment vertical="center" wrapText="1"/>
      <protection locked="0"/>
    </xf>
    <xf numFmtId="38" fontId="2" fillId="2" borderId="10" xfId="1" applyFont="1" applyFill="1" applyBorder="1" applyAlignment="1" applyProtection="1">
      <alignment vertical="center"/>
      <protection locked="0"/>
    </xf>
    <xf numFmtId="38" fontId="2" fillId="2" borderId="12" xfId="1" applyFont="1" applyFill="1" applyBorder="1" applyAlignment="1" applyProtection="1">
      <alignment vertical="center"/>
      <protection locked="0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2" borderId="10" xfId="1" applyFont="1" applyFill="1" applyBorder="1" applyAlignment="1" applyProtection="1">
      <alignment vertical="center" wrapText="1"/>
      <protection locked="0"/>
    </xf>
    <xf numFmtId="38" fontId="2" fillId="2" borderId="11" xfId="1" applyFont="1" applyFill="1" applyBorder="1" applyAlignment="1" applyProtection="1">
      <alignment vertical="center" wrapText="1"/>
      <protection locked="0"/>
    </xf>
    <xf numFmtId="38" fontId="2" fillId="2" borderId="12" xfId="1" applyFont="1" applyFill="1" applyBorder="1" applyAlignment="1" applyProtection="1">
      <alignment vertical="center" wrapText="1"/>
      <protection locked="0"/>
    </xf>
    <xf numFmtId="38" fontId="2" fillId="0" borderId="6" xfId="1" applyFont="1" applyFill="1" applyBorder="1" applyAlignment="1">
      <alignment horizontal="left" vertical="center" wrapText="1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57" fontId="11" fillId="2" borderId="11" xfId="1" applyNumberFormat="1" applyFont="1" applyFill="1" applyBorder="1" applyAlignment="1">
      <alignment vertical="center"/>
    </xf>
    <xf numFmtId="38" fontId="10" fillId="2" borderId="1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sheetPr>
    <pageSetUpPr fitToPage="1"/>
  </sheetPr>
  <dimension ref="A1:S52"/>
  <sheetViews>
    <sheetView tabSelected="1" view="pageBreakPreview" zoomScale="115" zoomScaleNormal="100" zoomScaleSheetLayoutView="115" workbookViewId="0">
      <pane ySplit="3" topLeftCell="A30" activePane="bottomLeft" state="frozen"/>
      <selection pane="bottomLeft" activeCell="O18" sqref="O18"/>
    </sheetView>
  </sheetViews>
  <sheetFormatPr defaultColWidth="5.453125" defaultRowHeight="12"/>
  <cols>
    <col min="1" max="10" width="5.453125" style="1"/>
    <col min="11" max="11" width="11.08984375" style="1" customWidth="1"/>
    <col min="12" max="12" width="8.08984375" style="1" customWidth="1"/>
    <col min="13" max="16384" width="5.453125" style="1"/>
  </cols>
  <sheetData>
    <row r="1" spans="1:18" s="91" customFormat="1" ht="16.5">
      <c r="A1" s="93" t="s">
        <v>0</v>
      </c>
      <c r="L1" s="134"/>
    </row>
    <row r="2" spans="1:18" s="94" customFormat="1"/>
    <row r="3" spans="1:18" s="94" customFormat="1" ht="21">
      <c r="A3" s="139" t="s">
        <v>136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5" spans="1:18">
      <c r="A5" s="136" t="s">
        <v>1</v>
      </c>
      <c r="B5" s="137"/>
      <c r="C5" s="137"/>
      <c r="D5" s="138"/>
      <c r="E5" s="136" t="s">
        <v>2</v>
      </c>
      <c r="F5" s="137"/>
      <c r="G5" s="137"/>
      <c r="H5" s="137"/>
      <c r="I5" s="137"/>
      <c r="J5" s="137"/>
      <c r="K5" s="138"/>
      <c r="L5" s="136" t="s">
        <v>3</v>
      </c>
      <c r="M5" s="137"/>
      <c r="N5" s="137"/>
      <c r="O5" s="137"/>
      <c r="P5" s="137"/>
      <c r="Q5" s="137"/>
      <c r="R5" s="138"/>
    </row>
    <row r="6" spans="1:18">
      <c r="A6" s="143"/>
      <c r="B6" s="144"/>
      <c r="C6" s="144"/>
      <c r="D6" s="145"/>
      <c r="E6" s="152"/>
      <c r="F6" s="153"/>
      <c r="G6" s="153"/>
      <c r="H6" s="153"/>
      <c r="I6" s="153"/>
      <c r="J6" s="153"/>
      <c r="K6" s="154"/>
      <c r="L6" s="143"/>
      <c r="M6" s="144"/>
      <c r="N6" s="144"/>
      <c r="O6" s="144"/>
      <c r="P6" s="144"/>
      <c r="Q6" s="144"/>
      <c r="R6" s="145"/>
    </row>
    <row r="7" spans="1:18">
      <c r="A7" s="146"/>
      <c r="B7" s="147"/>
      <c r="C7" s="147"/>
      <c r="D7" s="148"/>
      <c r="E7" s="155"/>
      <c r="F7" s="156"/>
      <c r="G7" s="156"/>
      <c r="H7" s="156"/>
      <c r="I7" s="156"/>
      <c r="J7" s="156"/>
      <c r="K7" s="157"/>
      <c r="L7" s="146"/>
      <c r="M7" s="147"/>
      <c r="N7" s="147"/>
      <c r="O7" s="147"/>
      <c r="P7" s="147"/>
      <c r="Q7" s="147"/>
      <c r="R7" s="148"/>
    </row>
    <row r="8" spans="1:18">
      <c r="A8" s="149"/>
      <c r="B8" s="150"/>
      <c r="C8" s="150"/>
      <c r="D8" s="151"/>
      <c r="E8" s="158"/>
      <c r="F8" s="159"/>
      <c r="G8" s="159"/>
      <c r="H8" s="159"/>
      <c r="I8" s="159"/>
      <c r="J8" s="159"/>
      <c r="K8" s="160"/>
      <c r="L8" s="149"/>
      <c r="M8" s="150"/>
      <c r="N8" s="150"/>
      <c r="O8" s="150"/>
      <c r="P8" s="150"/>
      <c r="Q8" s="150"/>
      <c r="R8" s="151"/>
    </row>
    <row r="9" spans="1:18" s="94" customFormat="1" ht="13" customHeight="1">
      <c r="A9" s="95"/>
      <c r="B9" s="95"/>
      <c r="C9" s="95"/>
      <c r="D9" s="95"/>
      <c r="E9" s="95"/>
      <c r="F9" s="95"/>
      <c r="H9" s="161" t="s">
        <v>4</v>
      </c>
      <c r="I9" s="161"/>
      <c r="J9" s="161"/>
      <c r="K9" s="161"/>
      <c r="L9" s="161"/>
      <c r="M9" s="161" t="s">
        <v>5</v>
      </c>
      <c r="N9" s="161"/>
      <c r="O9" s="161"/>
      <c r="P9" s="161" t="s">
        <v>6</v>
      </c>
      <c r="Q9" s="161"/>
      <c r="R9" s="161"/>
    </row>
    <row r="10" spans="1:18" s="94" customFormat="1" ht="24" customHeight="1">
      <c r="B10" s="95"/>
      <c r="C10" s="95"/>
      <c r="D10" s="95"/>
      <c r="E10" s="95"/>
      <c r="F10" s="95"/>
      <c r="H10" s="162"/>
      <c r="I10" s="162"/>
      <c r="J10" s="162"/>
      <c r="K10" s="162"/>
      <c r="L10" s="162"/>
      <c r="M10" s="163"/>
      <c r="N10" s="163"/>
      <c r="O10" s="163"/>
      <c r="P10" s="162"/>
      <c r="Q10" s="162"/>
      <c r="R10" s="162"/>
    </row>
    <row r="12" spans="1:18" s="9" customFormat="1" ht="17" thickBot="1">
      <c r="A12" s="12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4"/>
      <c r="N12" s="15"/>
      <c r="O12" s="15"/>
      <c r="P12" s="10"/>
      <c r="Q12" s="10"/>
      <c r="R12" s="11"/>
    </row>
    <row r="13" spans="1:18" s="9" customFormat="1" ht="12.5" thickBot="1">
      <c r="B13" s="125"/>
      <c r="C13" s="13" t="s">
        <v>8</v>
      </c>
      <c r="D13" s="13"/>
      <c r="E13" s="13"/>
      <c r="F13" s="13"/>
      <c r="G13" s="13"/>
      <c r="H13" s="13"/>
      <c r="I13" s="13"/>
      <c r="J13" s="13"/>
    </row>
    <row r="14" spans="1:18" s="9" customFormat="1" ht="12.5" thickBot="1">
      <c r="B14" s="125"/>
      <c r="C14" s="13" t="s">
        <v>9</v>
      </c>
      <c r="D14" s="13"/>
      <c r="E14" s="13"/>
      <c r="F14" s="13"/>
      <c r="G14" s="13"/>
      <c r="H14" s="13"/>
      <c r="I14" s="13"/>
      <c r="J14" s="13"/>
    </row>
    <row r="15" spans="1:18" s="9" customFormat="1">
      <c r="B15" s="92"/>
      <c r="C15" s="13"/>
      <c r="D15" s="13"/>
      <c r="E15" s="13"/>
      <c r="F15" s="13"/>
      <c r="G15" s="13"/>
      <c r="H15" s="13"/>
      <c r="I15" s="13"/>
      <c r="J15" s="13"/>
    </row>
    <row r="16" spans="1:18" s="9" customFormat="1" ht="16.5">
      <c r="A16" s="12" t="s">
        <v>10</v>
      </c>
      <c r="B16" s="92"/>
      <c r="C16" s="13"/>
      <c r="D16" s="13"/>
      <c r="E16" s="13"/>
      <c r="F16" s="13"/>
      <c r="G16" s="13"/>
      <c r="H16" s="13"/>
      <c r="I16" s="13"/>
      <c r="J16" s="13"/>
    </row>
    <row r="18" spans="1:19" ht="38">
      <c r="B18" s="82"/>
      <c r="C18" s="90" t="s">
        <v>11</v>
      </c>
      <c r="D18" s="90" t="s">
        <v>12</v>
      </c>
      <c r="E18" s="87"/>
      <c r="F18" s="87"/>
      <c r="G18" s="87"/>
      <c r="H18" s="87"/>
      <c r="I18" s="87"/>
      <c r="J18" s="87"/>
      <c r="K18" s="88"/>
      <c r="L18" s="135" t="s">
        <v>143</v>
      </c>
      <c r="M18" s="132" t="s">
        <v>140</v>
      </c>
    </row>
    <row r="19" spans="1:19" ht="19.5" customHeight="1">
      <c r="B19" s="140" t="s">
        <v>13</v>
      </c>
      <c r="C19" s="126"/>
      <c r="D19" s="89"/>
      <c r="E19" s="84" t="s">
        <v>14</v>
      </c>
      <c r="F19" s="85"/>
      <c r="G19" s="85"/>
      <c r="H19" s="85"/>
      <c r="I19" s="85"/>
      <c r="J19" s="85"/>
      <c r="K19" s="86"/>
      <c r="L19" s="133"/>
      <c r="M19" s="133" t="s">
        <v>141</v>
      </c>
    </row>
    <row r="20" spans="1:19" ht="19.5" customHeight="1">
      <c r="B20" s="141"/>
      <c r="C20" s="126"/>
      <c r="D20" s="126"/>
      <c r="E20" s="84" t="s">
        <v>131</v>
      </c>
      <c r="F20" s="85"/>
      <c r="G20" s="85"/>
      <c r="H20" s="85"/>
      <c r="I20" s="85"/>
      <c r="J20" s="85"/>
      <c r="K20" s="86"/>
      <c r="L20" s="133"/>
      <c r="M20" s="133" t="s">
        <v>141</v>
      </c>
    </row>
    <row r="21" spans="1:19" ht="19.5" customHeight="1">
      <c r="B21" s="141"/>
      <c r="C21" s="126"/>
      <c r="D21" s="126"/>
      <c r="E21" s="84" t="s">
        <v>15</v>
      </c>
      <c r="F21" s="85"/>
      <c r="G21" s="85"/>
      <c r="H21" s="85"/>
      <c r="I21" s="85"/>
      <c r="J21" s="85"/>
      <c r="K21" s="86"/>
      <c r="L21" s="133"/>
      <c r="M21" s="133" t="s">
        <v>142</v>
      </c>
      <c r="O21" s="16"/>
      <c r="P21" s="16"/>
    </row>
    <row r="22" spans="1:19" ht="19.5" customHeight="1">
      <c r="B22" s="142"/>
      <c r="C22" s="89"/>
      <c r="D22" s="126"/>
      <c r="E22" s="84" t="s">
        <v>16</v>
      </c>
      <c r="F22" s="85"/>
      <c r="G22" s="85"/>
      <c r="H22" s="85"/>
      <c r="I22" s="85"/>
      <c r="J22" s="85"/>
      <c r="K22" s="86"/>
      <c r="L22" s="133"/>
      <c r="M22" s="133" t="s">
        <v>141</v>
      </c>
      <c r="O22" s="16"/>
      <c r="P22" s="16"/>
    </row>
    <row r="23" spans="1:19" ht="39.75" customHeight="1">
      <c r="B23" s="165" t="s">
        <v>144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19" ht="19.5" customHeight="1">
      <c r="B24" s="16"/>
      <c r="O24" s="16"/>
      <c r="P24" s="16"/>
    </row>
    <row r="25" spans="1:19" ht="27" customHeight="1">
      <c r="A25" s="12" t="s">
        <v>145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9" ht="39" customHeight="1">
      <c r="A26" s="164" t="s">
        <v>138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</row>
    <row r="27" spans="1:19" ht="49" customHeight="1">
      <c r="A27" s="136" t="s">
        <v>17</v>
      </c>
      <c r="B27" s="137"/>
      <c r="C27" s="137"/>
      <c r="D27" s="138"/>
      <c r="E27" s="136" t="s">
        <v>18</v>
      </c>
      <c r="F27" s="138"/>
      <c r="G27" s="136" t="s">
        <v>19</v>
      </c>
      <c r="H27" s="138"/>
      <c r="I27" s="136" t="s">
        <v>20</v>
      </c>
      <c r="J27" s="138"/>
      <c r="K27" s="166" t="s">
        <v>21</v>
      </c>
      <c r="L27" s="167"/>
      <c r="M27" s="166" t="s">
        <v>22</v>
      </c>
      <c r="N27" s="167"/>
      <c r="O27" s="136" t="s">
        <v>23</v>
      </c>
      <c r="P27" s="138"/>
      <c r="Q27" s="166" t="s">
        <v>134</v>
      </c>
      <c r="R27" s="138"/>
      <c r="S27" s="127" t="s">
        <v>137</v>
      </c>
    </row>
    <row r="28" spans="1:19" ht="15" customHeight="1">
      <c r="A28" s="2"/>
      <c r="B28" s="3"/>
      <c r="C28" s="3"/>
      <c r="D28" s="4"/>
      <c r="E28" s="2"/>
      <c r="F28" s="4"/>
      <c r="G28" s="2"/>
      <c r="H28" s="4"/>
      <c r="I28" s="2"/>
      <c r="J28" s="4"/>
      <c r="K28" s="2"/>
      <c r="L28" s="4" t="s">
        <v>24</v>
      </c>
      <c r="M28" s="2"/>
      <c r="N28" s="4" t="s">
        <v>24</v>
      </c>
      <c r="O28" s="2"/>
      <c r="P28" s="4"/>
      <c r="Q28" s="2"/>
      <c r="R28" s="4"/>
      <c r="S28" s="127"/>
    </row>
    <row r="29" spans="1:19" s="5" customFormat="1" ht="40" customHeight="1">
      <c r="A29" s="174" t="s">
        <v>131</v>
      </c>
      <c r="B29" s="175"/>
      <c r="C29" s="175"/>
      <c r="D29" s="176"/>
      <c r="E29" s="174"/>
      <c r="F29" s="176"/>
      <c r="G29" s="174"/>
      <c r="H29" s="176"/>
      <c r="I29" s="174"/>
      <c r="J29" s="176"/>
      <c r="K29" s="177"/>
      <c r="L29" s="178"/>
      <c r="M29" s="168">
        <f>I29*K29</f>
        <v>0</v>
      </c>
      <c r="N29" s="169"/>
      <c r="O29" s="170"/>
      <c r="P29" s="171"/>
      <c r="Q29" s="172"/>
      <c r="R29" s="173"/>
      <c r="S29" s="129"/>
    </row>
    <row r="30" spans="1:19" s="5" customFormat="1" ht="29.5" customHeight="1">
      <c r="A30" s="174" t="s">
        <v>14</v>
      </c>
      <c r="B30" s="175"/>
      <c r="C30" s="175"/>
      <c r="D30" s="176"/>
      <c r="E30" s="174"/>
      <c r="F30" s="176"/>
      <c r="G30" s="174"/>
      <c r="H30" s="176"/>
      <c r="I30" s="174"/>
      <c r="J30" s="176"/>
      <c r="K30" s="177"/>
      <c r="L30" s="178"/>
      <c r="M30" s="168">
        <f t="shared" ref="M30:M34" si="0">I30*K30</f>
        <v>0</v>
      </c>
      <c r="N30" s="169"/>
      <c r="O30" s="170"/>
      <c r="P30" s="171"/>
      <c r="Q30" s="172"/>
      <c r="R30" s="173"/>
      <c r="S30" s="129"/>
    </row>
    <row r="31" spans="1:19" s="5" customFormat="1" ht="29.5" customHeight="1">
      <c r="A31" s="174" t="s">
        <v>135</v>
      </c>
      <c r="B31" s="175"/>
      <c r="C31" s="175"/>
      <c r="D31" s="176"/>
      <c r="E31" s="174"/>
      <c r="F31" s="176"/>
      <c r="G31" s="174"/>
      <c r="H31" s="176"/>
      <c r="I31" s="174"/>
      <c r="J31" s="176"/>
      <c r="K31" s="177"/>
      <c r="L31" s="178"/>
      <c r="M31" s="168">
        <f t="shared" si="0"/>
        <v>0</v>
      </c>
      <c r="N31" s="169"/>
      <c r="O31" s="170"/>
      <c r="P31" s="171"/>
      <c r="Q31" s="172"/>
      <c r="R31" s="173"/>
      <c r="S31" s="129"/>
    </row>
    <row r="32" spans="1:19" s="5" customFormat="1" ht="29.5" customHeight="1">
      <c r="A32" s="174" t="s">
        <v>15</v>
      </c>
      <c r="B32" s="175"/>
      <c r="C32" s="175"/>
      <c r="D32" s="176"/>
      <c r="E32" s="174"/>
      <c r="F32" s="176"/>
      <c r="G32" s="174"/>
      <c r="H32" s="176"/>
      <c r="I32" s="174"/>
      <c r="J32" s="176"/>
      <c r="K32" s="177"/>
      <c r="L32" s="178"/>
      <c r="M32" s="168">
        <f t="shared" si="0"/>
        <v>0</v>
      </c>
      <c r="N32" s="169"/>
      <c r="O32" s="170"/>
      <c r="P32" s="171"/>
      <c r="Q32" s="172"/>
      <c r="R32" s="173"/>
      <c r="S32" s="129"/>
    </row>
    <row r="33" spans="1:19" s="5" customFormat="1" ht="29.5" customHeight="1">
      <c r="A33" s="174"/>
      <c r="B33" s="175"/>
      <c r="C33" s="175"/>
      <c r="D33" s="176"/>
      <c r="E33" s="174"/>
      <c r="F33" s="176"/>
      <c r="G33" s="174"/>
      <c r="H33" s="176"/>
      <c r="I33" s="174"/>
      <c r="J33" s="176"/>
      <c r="K33" s="177"/>
      <c r="L33" s="178"/>
      <c r="M33" s="168">
        <f t="shared" si="0"/>
        <v>0</v>
      </c>
      <c r="N33" s="169"/>
      <c r="O33" s="170"/>
      <c r="P33" s="171"/>
      <c r="Q33" s="172"/>
      <c r="R33" s="173"/>
      <c r="S33" s="129"/>
    </row>
    <row r="34" spans="1:19" s="5" customFormat="1" ht="29.5" customHeight="1">
      <c r="A34" s="194"/>
      <c r="B34" s="195"/>
      <c r="C34" s="195"/>
      <c r="D34" s="196"/>
      <c r="E34" s="194"/>
      <c r="F34" s="196"/>
      <c r="G34" s="194"/>
      <c r="H34" s="196"/>
      <c r="I34" s="187"/>
      <c r="J34" s="188"/>
      <c r="K34" s="177"/>
      <c r="L34" s="178"/>
      <c r="M34" s="198">
        <f t="shared" si="0"/>
        <v>0</v>
      </c>
      <c r="N34" s="199"/>
      <c r="O34" s="185"/>
      <c r="P34" s="186"/>
      <c r="Q34" s="187"/>
      <c r="R34" s="188"/>
      <c r="S34" s="130"/>
    </row>
    <row r="35" spans="1:19" s="5" customFormat="1" ht="21" customHeight="1">
      <c r="A35" s="189"/>
      <c r="B35" s="190"/>
      <c r="C35" s="190"/>
      <c r="D35" s="191"/>
      <c r="E35" s="189"/>
      <c r="F35" s="191"/>
      <c r="G35" s="189"/>
      <c r="H35" s="191"/>
      <c r="I35" s="189"/>
      <c r="J35" s="191"/>
      <c r="K35" s="189" t="s">
        <v>26</v>
      </c>
      <c r="L35" s="191"/>
      <c r="M35" s="189">
        <f>SUBTOTAL(109,M29:N34)</f>
        <v>0</v>
      </c>
      <c r="N35" s="191"/>
      <c r="O35" s="192"/>
      <c r="P35" s="193"/>
      <c r="Q35" s="189"/>
      <c r="R35" s="191"/>
      <c r="S35" s="128"/>
    </row>
    <row r="36" spans="1:19" s="5" customFormat="1" ht="42" customHeight="1">
      <c r="A36" s="197" t="s">
        <v>139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</row>
    <row r="37" spans="1:19" s="5" customFormat="1" ht="21" customHeight="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</row>
    <row r="39" spans="1:19" ht="16.5">
      <c r="A39" s="12" t="s">
        <v>146</v>
      </c>
    </row>
    <row r="40" spans="1:19">
      <c r="A40" s="6" t="s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</row>
    <row r="41" spans="1:19">
      <c r="A41" s="179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1"/>
    </row>
    <row r="42" spans="1:19">
      <c r="A42" s="179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1"/>
    </row>
    <row r="43" spans="1:19">
      <c r="A43" s="179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1"/>
    </row>
    <row r="44" spans="1:19">
      <c r="A44" s="179"/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1"/>
    </row>
    <row r="45" spans="1:19">
      <c r="A45" s="179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1"/>
    </row>
    <row r="46" spans="1:19">
      <c r="A46" s="179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1"/>
    </row>
    <row r="47" spans="1:19">
      <c r="A47" s="179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1"/>
    </row>
    <row r="48" spans="1:19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1"/>
    </row>
    <row r="49" spans="1:18">
      <c r="A49" s="182"/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4"/>
    </row>
    <row r="51" spans="1:18">
      <c r="R51" s="5"/>
    </row>
    <row r="52" spans="1:18">
      <c r="R52" s="5"/>
    </row>
  </sheetData>
  <mergeCells count="82">
    <mergeCell ref="G33:H33"/>
    <mergeCell ref="I33:J33"/>
    <mergeCell ref="A32:D32"/>
    <mergeCell ref="E32:F32"/>
    <mergeCell ref="G32:H32"/>
    <mergeCell ref="I32:J32"/>
    <mergeCell ref="A33:D33"/>
    <mergeCell ref="E33:F33"/>
    <mergeCell ref="K34:L34"/>
    <mergeCell ref="M34:N34"/>
    <mergeCell ref="M32:N32"/>
    <mergeCell ref="O32:P32"/>
    <mergeCell ref="Q32:R32"/>
    <mergeCell ref="Q33:R33"/>
    <mergeCell ref="K32:L32"/>
    <mergeCell ref="K33:L33"/>
    <mergeCell ref="M33:N33"/>
    <mergeCell ref="O33:P33"/>
    <mergeCell ref="A41:R49"/>
    <mergeCell ref="O34:P34"/>
    <mergeCell ref="Q34:R34"/>
    <mergeCell ref="A35:D35"/>
    <mergeCell ref="E35:F35"/>
    <mergeCell ref="G35:H35"/>
    <mergeCell ref="I35:J35"/>
    <mergeCell ref="K35:L35"/>
    <mergeCell ref="M35:N35"/>
    <mergeCell ref="O35:P35"/>
    <mergeCell ref="Q35:R35"/>
    <mergeCell ref="A34:D34"/>
    <mergeCell ref="E34:F34"/>
    <mergeCell ref="G34:H34"/>
    <mergeCell ref="I34:J34"/>
    <mergeCell ref="A36:S36"/>
    <mergeCell ref="O31:P31"/>
    <mergeCell ref="Q31:R31"/>
    <mergeCell ref="A31:D31"/>
    <mergeCell ref="E31:F31"/>
    <mergeCell ref="G31:H31"/>
    <mergeCell ref="I31:J31"/>
    <mergeCell ref="K31:L31"/>
    <mergeCell ref="M31:N31"/>
    <mergeCell ref="M29:N29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A26:S26"/>
    <mergeCell ref="B23:P23"/>
    <mergeCell ref="A27:D27"/>
    <mergeCell ref="E27:F27"/>
    <mergeCell ref="G27:H27"/>
    <mergeCell ref="I27:J27"/>
    <mergeCell ref="K27:L27"/>
    <mergeCell ref="M27:N27"/>
    <mergeCell ref="O27:P27"/>
    <mergeCell ref="Q27:R27"/>
    <mergeCell ref="A5:D5"/>
    <mergeCell ref="E5:K5"/>
    <mergeCell ref="L5:R5"/>
    <mergeCell ref="A3:R3"/>
    <mergeCell ref="B19:B22"/>
    <mergeCell ref="A6:D8"/>
    <mergeCell ref="E6:K8"/>
    <mergeCell ref="L6:R8"/>
    <mergeCell ref="H9:L9"/>
    <mergeCell ref="H10:L10"/>
    <mergeCell ref="P9:R9"/>
    <mergeCell ref="P10:R10"/>
    <mergeCell ref="M9:O9"/>
    <mergeCell ref="M10:O10"/>
  </mergeCells>
  <phoneticPr fontId="1"/>
  <dataValidations count="5">
    <dataValidation type="list" allowBlank="1" showInputMessage="1" showErrorMessage="1" sqref="B13:B14" xr:uid="{A6D2E4DA-D498-4586-8298-17A7E026DA6E}">
      <formula1>"○"</formula1>
    </dataValidation>
    <dataValidation type="list" allowBlank="1" showInputMessage="1" showErrorMessage="1" sqref="C19:D22" xr:uid="{F73581EE-5D0A-4D75-A6D3-97441EBB97E3}">
      <formula1>"〇"</formula1>
    </dataValidation>
    <dataValidation type="list" allowBlank="1" showInputMessage="1" showErrorMessage="1" sqref="Q33:R34" xr:uid="{A36655CF-2DF4-429A-A5ED-CB0E86CA8272}">
      <formula1>"１.新規,２.増設,３.更新"</formula1>
    </dataValidation>
    <dataValidation type="list" allowBlank="1" showInputMessage="1" showErrorMessage="1" prompt="設備種目を選択" sqref="A29:D34" xr:uid="{04B31AC3-080C-4545-B75C-64B62C299469}">
      <formula1>$E$19:$E$22</formula1>
    </dataValidation>
    <dataValidation type="list" allowBlank="1" showInputMessage="1" showErrorMessage="1" sqref="Q29:R32" xr:uid="{D1A0D7A5-C94D-4BEA-BA2E-0BDCD91D8E65}">
      <formula1>"１.新規,２.更新"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2" orientation="portrait" r:id="rId1"/>
  <headerFooter>
    <oddFooter>&amp;C&amp;"ＭＳ ゴシック,標準"&amp;10&amp;P&amp;R&amp;F  &amp;A</oddFooter>
  </headerFooter>
  <rowBreaks count="1" manualBreakCount="1">
    <brk id="52" max="1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7AD0-945F-4A64-9190-CE9B2B29ADD0}">
  <sheetPr>
    <pageSetUpPr fitToPage="1"/>
  </sheetPr>
  <dimension ref="A1:AL17"/>
  <sheetViews>
    <sheetView view="pageBreakPreview" topLeftCell="L1" zoomScaleNormal="100" zoomScaleSheetLayoutView="100" workbookViewId="0">
      <selection activeCell="P6" sqref="P6"/>
    </sheetView>
  </sheetViews>
  <sheetFormatPr defaultRowHeight="13" outlineLevelCol="1"/>
  <cols>
    <col min="1" max="1" width="6" style="76" hidden="1" customWidth="1" outlineLevel="1"/>
    <col min="2" max="2" width="0" style="76" hidden="1" customWidth="1" collapsed="1"/>
    <col min="3" max="3" width="9.08984375" style="76" hidden="1" customWidth="1" outlineLevel="1"/>
    <col min="4" max="4" width="13.453125" style="76" hidden="1" customWidth="1" outlineLevel="1"/>
    <col min="5" max="5" width="9.08984375" style="76" hidden="1" customWidth="1" outlineLevel="1"/>
    <col min="6" max="6" width="13.453125" style="76" hidden="1" customWidth="1" outlineLevel="1"/>
    <col min="7" max="7" width="13.453125" style="76" hidden="1" customWidth="1" collapsed="1"/>
    <col min="8" max="8" width="11.26953125" style="76" hidden="1" customWidth="1"/>
    <col min="9" max="9" width="31.26953125" style="76" hidden="1" customWidth="1"/>
    <col min="10" max="10" width="22.453125" style="76" hidden="1" customWidth="1"/>
    <col min="11" max="11" width="9.453125" style="76" hidden="1" customWidth="1" outlineLevel="1"/>
    <col min="12" max="12" width="16.453125" style="76" customWidth="1" collapsed="1"/>
    <col min="13" max="14" width="12.08984375" style="76" customWidth="1"/>
    <col min="15" max="15" width="19.453125" style="114" customWidth="1"/>
    <col min="16" max="16" width="12.08984375" style="114" customWidth="1"/>
    <col min="17" max="17" width="12.453125" style="76" customWidth="1"/>
    <col min="18" max="18" width="8.453125" style="76" customWidth="1"/>
    <col min="19" max="19" width="12.453125" style="76" hidden="1" customWidth="1"/>
    <col min="20" max="21" width="12.453125" style="76" customWidth="1"/>
    <col min="22" max="22" width="12.453125" style="76" hidden="1" customWidth="1"/>
    <col min="23" max="23" width="12.453125" style="76" customWidth="1"/>
    <col min="24" max="25" width="12.453125" style="76" hidden="1" customWidth="1"/>
    <col min="26" max="29" width="12.453125" style="76" hidden="1" customWidth="1" outlineLevel="1"/>
    <col min="30" max="30" width="9" style="76" hidden="1" customWidth="1" outlineLevel="1"/>
    <col min="31" max="31" width="13.08984375" style="76" hidden="1" customWidth="1" outlineLevel="1"/>
    <col min="32" max="32" width="13.08984375" style="105" hidden="1" customWidth="1" outlineLevel="1"/>
    <col min="33" max="33" width="12.453125" style="76" customWidth="1" collapsed="1"/>
    <col min="34" max="34" width="8" style="76" customWidth="1"/>
    <col min="35" max="35" width="9.26953125" bestFit="1" customWidth="1"/>
  </cols>
  <sheetData>
    <row r="1" spans="1:38" ht="23.5">
      <c r="A1" s="17"/>
      <c r="B1" s="200" t="s">
        <v>28</v>
      </c>
      <c r="C1" s="200"/>
      <c r="D1" s="200"/>
      <c r="E1" s="200"/>
      <c r="F1" s="200"/>
      <c r="G1" s="200"/>
      <c r="H1" s="200"/>
      <c r="I1" s="200"/>
      <c r="J1" s="200"/>
      <c r="K1" s="201"/>
      <c r="L1" s="201"/>
      <c r="M1" s="201"/>
      <c r="N1" s="83"/>
      <c r="O1" s="106"/>
      <c r="P1" s="106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9"/>
      <c r="AC1" s="20"/>
      <c r="AD1" s="21"/>
      <c r="AE1" s="21"/>
      <c r="AF1" s="99" t="s">
        <v>29</v>
      </c>
      <c r="AG1" s="21"/>
      <c r="AH1" s="21"/>
    </row>
    <row r="2" spans="1:38" s="21" customFormat="1" ht="23.5">
      <c r="A2" s="22"/>
      <c r="B2" s="23"/>
      <c r="C2" s="24"/>
      <c r="D2" s="25"/>
      <c r="E2" s="24"/>
      <c r="F2" s="25"/>
      <c r="G2" s="23"/>
      <c r="H2" s="23"/>
      <c r="I2" s="26"/>
      <c r="J2" s="26"/>
      <c r="K2" s="26"/>
      <c r="L2" s="22"/>
      <c r="M2" s="27"/>
      <c r="N2" s="27"/>
      <c r="O2" s="107"/>
      <c r="P2" s="107"/>
      <c r="Q2" s="28" t="s">
        <v>30</v>
      </c>
      <c r="R2" s="28" t="s">
        <v>31</v>
      </c>
      <c r="S2" s="28" t="s">
        <v>32</v>
      </c>
      <c r="T2" s="28" t="s">
        <v>33</v>
      </c>
      <c r="U2" s="28" t="s">
        <v>34</v>
      </c>
      <c r="V2" s="28" t="s">
        <v>35</v>
      </c>
      <c r="W2" s="28" t="s">
        <v>36</v>
      </c>
      <c r="X2" s="28" t="s">
        <v>37</v>
      </c>
      <c r="Y2" s="28" t="s">
        <v>38</v>
      </c>
      <c r="Z2" s="29" t="s">
        <v>39</v>
      </c>
      <c r="AA2" s="28" t="s">
        <v>40</v>
      </c>
      <c r="AB2" s="28" t="s">
        <v>41</v>
      </c>
      <c r="AC2" s="28" t="s">
        <v>42</v>
      </c>
      <c r="AD2" s="30"/>
      <c r="AE2" s="31"/>
      <c r="AF2" s="100"/>
      <c r="AG2" s="22"/>
      <c r="AH2" s="22"/>
    </row>
    <row r="3" spans="1:38" s="32" customFormat="1" ht="36">
      <c r="A3" s="33" t="s">
        <v>43</v>
      </c>
      <c r="B3" s="34" t="s">
        <v>44</v>
      </c>
      <c r="C3" s="35" t="s">
        <v>45</v>
      </c>
      <c r="D3" s="36"/>
      <c r="E3" s="35" t="s">
        <v>46</v>
      </c>
      <c r="F3" s="36"/>
      <c r="G3" s="37" t="s">
        <v>47</v>
      </c>
      <c r="H3" s="37" t="s">
        <v>48</v>
      </c>
      <c r="I3" s="38" t="s">
        <v>49</v>
      </c>
      <c r="J3" s="33" t="s">
        <v>50</v>
      </c>
      <c r="K3" s="33" t="s">
        <v>51</v>
      </c>
      <c r="L3" s="38" t="s">
        <v>52</v>
      </c>
      <c r="M3" s="39" t="s">
        <v>53</v>
      </c>
      <c r="N3" s="39" t="s">
        <v>54</v>
      </c>
      <c r="O3" s="108" t="s">
        <v>55</v>
      </c>
      <c r="P3" s="108" t="s">
        <v>20</v>
      </c>
      <c r="Q3" s="39" t="s">
        <v>56</v>
      </c>
      <c r="R3" s="40" t="s">
        <v>57</v>
      </c>
      <c r="S3" s="39" t="s">
        <v>58</v>
      </c>
      <c r="T3" s="41" t="s">
        <v>59</v>
      </c>
      <c r="U3" s="42" t="s">
        <v>60</v>
      </c>
      <c r="V3" s="39" t="s">
        <v>61</v>
      </c>
      <c r="W3" s="40" t="s">
        <v>62</v>
      </c>
      <c r="X3" s="40" t="s">
        <v>63</v>
      </c>
      <c r="Y3" s="40" t="s">
        <v>64</v>
      </c>
      <c r="Z3" s="33" t="s">
        <v>65</v>
      </c>
      <c r="AA3" s="40" t="s">
        <v>66</v>
      </c>
      <c r="AB3" s="40" t="s">
        <v>67</v>
      </c>
      <c r="AC3" s="40" t="s">
        <v>68</v>
      </c>
      <c r="AD3" s="43" t="s">
        <v>69</v>
      </c>
      <c r="AE3" s="44"/>
      <c r="AF3" s="101"/>
      <c r="AG3" s="38" t="s">
        <v>70</v>
      </c>
      <c r="AH3" s="38" t="s">
        <v>71</v>
      </c>
      <c r="AJ3" s="32" t="s">
        <v>72</v>
      </c>
      <c r="AK3" s="32" t="s">
        <v>73</v>
      </c>
      <c r="AL3" s="32" t="s">
        <v>74</v>
      </c>
    </row>
    <row r="4" spans="1:38" s="32" customFormat="1" ht="12">
      <c r="A4" s="45"/>
      <c r="B4" s="46"/>
      <c r="C4" s="47"/>
      <c r="D4" s="48"/>
      <c r="E4" s="47"/>
      <c r="F4" s="48"/>
      <c r="G4" s="47"/>
      <c r="H4" s="47"/>
      <c r="I4" s="45"/>
      <c r="J4" s="49"/>
      <c r="K4" s="49"/>
      <c r="L4" s="50"/>
      <c r="M4" s="49"/>
      <c r="N4" s="49"/>
      <c r="O4" s="109"/>
      <c r="P4" s="109"/>
      <c r="Q4" s="50"/>
      <c r="R4" s="50"/>
      <c r="S4" s="51"/>
      <c r="T4" s="51"/>
      <c r="U4" s="50"/>
      <c r="V4" s="50"/>
      <c r="W4" s="50"/>
      <c r="X4" s="50"/>
      <c r="Y4" s="50"/>
      <c r="Z4" s="52"/>
      <c r="AA4" s="50"/>
      <c r="AB4" s="50"/>
      <c r="AC4" s="53"/>
      <c r="AD4" s="49"/>
      <c r="AE4" s="54"/>
      <c r="AF4" s="102"/>
      <c r="AG4" s="55" t="s">
        <v>75</v>
      </c>
      <c r="AH4" s="45"/>
    </row>
    <row r="5" spans="1:38" s="56" customFormat="1" ht="12">
      <c r="A5" s="57"/>
      <c r="B5" s="58"/>
      <c r="C5" s="59"/>
      <c r="D5" s="59"/>
      <c r="E5" s="59"/>
      <c r="F5" s="59"/>
      <c r="G5" s="59"/>
      <c r="H5" s="59"/>
      <c r="I5" s="60"/>
      <c r="J5" s="60"/>
      <c r="K5" s="60"/>
      <c r="L5" s="61"/>
      <c r="M5" s="62"/>
      <c r="N5" s="62"/>
      <c r="O5" s="110"/>
      <c r="P5" s="110"/>
      <c r="Q5" s="63" t="s">
        <v>76</v>
      </c>
      <c r="R5" s="63" t="s">
        <v>76</v>
      </c>
      <c r="S5" s="63" t="s">
        <v>76</v>
      </c>
      <c r="T5" s="63" t="s">
        <v>76</v>
      </c>
      <c r="U5" s="63" t="s">
        <v>76</v>
      </c>
      <c r="V5" s="63" t="s">
        <v>76</v>
      </c>
      <c r="W5" s="63" t="s">
        <v>76</v>
      </c>
      <c r="X5" s="63" t="s">
        <v>76</v>
      </c>
      <c r="Y5" s="63" t="s">
        <v>76</v>
      </c>
      <c r="Z5" s="64" t="s">
        <v>76</v>
      </c>
      <c r="AA5" s="63" t="s">
        <v>76</v>
      </c>
      <c r="AB5" s="63" t="s">
        <v>76</v>
      </c>
      <c r="AC5" s="63" t="s">
        <v>76</v>
      </c>
      <c r="AD5" s="65"/>
      <c r="AE5" s="66"/>
      <c r="AF5" s="103"/>
      <c r="AG5" s="61"/>
      <c r="AH5" s="57"/>
    </row>
    <row r="6" spans="1:38" s="98" customFormat="1" ht="12">
      <c r="A6" s="96">
        <v>1</v>
      </c>
      <c r="B6" s="68" t="s">
        <v>77</v>
      </c>
      <c r="C6" s="69"/>
      <c r="D6" s="68"/>
      <c r="E6" s="69"/>
      <c r="F6" s="68"/>
      <c r="G6" s="68" t="s">
        <v>77</v>
      </c>
      <c r="H6" s="68" t="s">
        <v>78</v>
      </c>
      <c r="I6" s="71" t="str">
        <f>IFERROR(VLOOKUP(H6,#REF!,2,0),"")</f>
        <v/>
      </c>
      <c r="J6" s="78" t="s">
        <v>79</v>
      </c>
      <c r="K6" s="96">
        <v>0.5</v>
      </c>
      <c r="L6" s="97">
        <f>'様式１-２１'!E6</f>
        <v>0</v>
      </c>
      <c r="M6" s="69">
        <f>'様式１-２１'!A6</f>
        <v>0</v>
      </c>
      <c r="N6" s="69">
        <f>'様式１-２１'!L6</f>
        <v>0</v>
      </c>
      <c r="O6" s="111" t="s">
        <v>14</v>
      </c>
      <c r="P6" s="112">
        <f ca="1">SUMIF('様式１-２１'!$A$29:$D$34,集計ファイル【入力不要】!O6,'様式１-２１'!I$29:I$34)</f>
        <v>0</v>
      </c>
      <c r="Q6" s="80">
        <f ca="1">SUMIF('様式１-２１'!$A$29:$D$34,集計ファイル【入力不要】!O6,'様式１-２１'!$M$29:$M$34)</f>
        <v>0</v>
      </c>
      <c r="R6" s="80">
        <v>0</v>
      </c>
      <c r="S6" s="115">
        <f ca="1">Q6-R6</f>
        <v>0</v>
      </c>
      <c r="T6" s="80">
        <f ca="1">Q6</f>
        <v>0</v>
      </c>
      <c r="U6" s="116">
        <f ca="1">VLOOKUP(O6,$T$14:$U$17,2,FALSE)*P6</f>
        <v>0</v>
      </c>
      <c r="V6" s="117">
        <f ca="1">MIN(T6,U6)</f>
        <v>0</v>
      </c>
      <c r="W6" s="80">
        <f ca="1">ROUNDDOWN(V6/2,-3)</f>
        <v>0</v>
      </c>
      <c r="X6" s="116" t="e">
        <f>IF(OR(#REF!=1,#REF!=6,#REF!=7),MIN(S6,V6),IF(#REF!=2,MIN(S6,V6,W6),IF(#REF!=3,MIN(MIN(S6,V6)*3/4,W6),IF(#REF!=4,MIN(MIN(S6,V6)*K6,W6),IF(#REF!=5,MIN(MIN(S6,V6)*2/3,W6),"")))))</f>
        <v>#REF!</v>
      </c>
      <c r="Y6" s="116" t="str">
        <f>IFERROR(ROUNDDOWN(IF(#REF!=1,X6*K6,IF(#REF!=2,X6*K6,IF(#REF!=3,X6*2/3,IF(#REF!=4,X6,IF(#REF!=5,X6*1/2,IF(#REF!=6,X6,IF(#REF!=7,MIN(W6,X6),""))))))),-3),"")</f>
        <v/>
      </c>
      <c r="Z6" s="118"/>
      <c r="AA6" s="80"/>
      <c r="AB6" s="117" t="str">
        <f>IFERROR(ROUNDDOWN(IF(#REF!=1,X6*K6,IF(#REF!=2,X6*K6,IF(#REF!=3,X6*2/3,IF(#REF!=4,X6,IF(#REF!=5,X6*1/2,""))))),-3),"")</f>
        <v/>
      </c>
      <c r="AC6" s="117" t="str">
        <f>IFERROR(AA6-AB6,"")</f>
        <v/>
      </c>
      <c r="AD6" s="72"/>
      <c r="AE6" s="119"/>
      <c r="AF6" s="120">
        <f>'様式１-２１'!L6</f>
        <v>0</v>
      </c>
      <c r="AG6" s="72"/>
      <c r="AH6" s="78"/>
      <c r="AJ6" s="78">
        <f>'様式１-２１'!H10</f>
        <v>0</v>
      </c>
      <c r="AK6" s="78">
        <f>'様式１-２１'!M10</f>
        <v>0</v>
      </c>
      <c r="AL6" s="78">
        <f>'様式１-２１'!P10</f>
        <v>0</v>
      </c>
    </row>
    <row r="7" spans="1:38" s="74" customFormat="1" ht="36">
      <c r="A7" s="67">
        <v>2</v>
      </c>
      <c r="B7" s="68" t="s">
        <v>77</v>
      </c>
      <c r="C7" s="69"/>
      <c r="D7" s="68"/>
      <c r="E7" s="70"/>
      <c r="F7" s="68"/>
      <c r="G7" s="68" t="s">
        <v>77</v>
      </c>
      <c r="H7" s="68" t="s">
        <v>78</v>
      </c>
      <c r="I7" s="71" t="str">
        <f>IFERROR(VLOOKUP(H7,#REF!,2,0),"")</f>
        <v/>
      </c>
      <c r="J7" s="72"/>
      <c r="K7" s="73">
        <v>0.5</v>
      </c>
      <c r="L7" s="75">
        <f>L6</f>
        <v>0</v>
      </c>
      <c r="M7" s="75">
        <f t="shared" ref="M7:N7" si="0">M6</f>
        <v>0</v>
      </c>
      <c r="N7" s="75">
        <f t="shared" si="0"/>
        <v>0</v>
      </c>
      <c r="O7" s="113" t="s">
        <v>133</v>
      </c>
      <c r="P7" s="112">
        <f ca="1">SUMIF('様式１-２１'!$A$29:$D$34,集計ファイル【入力不要】!O7,'様式１-２１'!I$29:I$34)</f>
        <v>0</v>
      </c>
      <c r="Q7" s="80">
        <f ca="1">SUMIF('様式１-２１'!$A$29:D35,集計ファイル【入力不要】!O7,'様式１-２１'!$M$29:N35)</f>
        <v>0</v>
      </c>
      <c r="R7" s="80">
        <v>0</v>
      </c>
      <c r="S7" s="115">
        <f t="shared" ref="S7:S9" ca="1" si="1">Q7-R7</f>
        <v>0</v>
      </c>
      <c r="T7" s="80">
        <f t="shared" ref="T7:T9" ca="1" si="2">Q7</f>
        <v>0</v>
      </c>
      <c r="U7" s="116">
        <f ca="1">VLOOKUP(O7,$T$14:$U$17,2,FALSE)*P7</f>
        <v>0</v>
      </c>
      <c r="V7" s="117">
        <f t="shared" ref="V7:V9" ca="1" si="3">MIN(T7,U7)</f>
        <v>0</v>
      </c>
      <c r="W7" s="80">
        <f t="shared" ref="W7:W9" ca="1" si="4">ROUNDDOWN(V7/2,-3)</f>
        <v>0</v>
      </c>
      <c r="X7" s="115" t="e">
        <f>IF(OR(#REF!=1,#REF!=6,#REF!=7),MIN(S7,V7),IF(#REF!=2,MIN(S7,V7,W7),IF(#REF!=3,MIN(MIN(S7,V7)*3/4,W7),IF(#REF!=4,MIN(MIN(S7,V7)*K7,W7),IF(#REF!=5,MIN(MIN(S7,V7)*2/3,W7),"")))))</f>
        <v>#REF!</v>
      </c>
      <c r="Y7" s="115" t="str">
        <f>IFERROR(ROUNDDOWN(IF(#REF!=1,X7*K7,IF(#REF!=2,X7*K7,IF(#REF!=3,X7*2/3,IF(#REF!=4,X7,IF(#REF!=5,X7*1/2,IF(#REF!=6,X7,IF(#REF!=7,MIN(W7,X7),""))))))),-3),"")</f>
        <v/>
      </c>
      <c r="Z7" s="121"/>
      <c r="AA7" s="122"/>
      <c r="AB7" s="117" t="str">
        <f>IFERROR(ROUNDDOWN(IF(#REF!=1,X7*K7,IF(#REF!=2,X7*K7,IF(#REF!=3,X7*2/3,IF(#REF!=4,X7,IF(#REF!=5,X7*1/2,""))))),-3),"")</f>
        <v/>
      </c>
      <c r="AC7" s="117" t="str">
        <f t="shared" ref="AC7:AC10" si="5">IFERROR(AA7-AB7,"")</f>
        <v/>
      </c>
      <c r="AD7" s="75"/>
      <c r="AE7" s="123"/>
      <c r="AF7" s="124"/>
      <c r="AG7" s="75"/>
      <c r="AH7" s="75"/>
      <c r="AJ7" s="75">
        <f t="shared" ref="AJ7:AL9" si="6">AJ6</f>
        <v>0</v>
      </c>
      <c r="AK7" s="75">
        <f t="shared" si="6"/>
        <v>0</v>
      </c>
      <c r="AL7" s="75">
        <f t="shared" si="6"/>
        <v>0</v>
      </c>
    </row>
    <row r="8" spans="1:38">
      <c r="A8" s="67">
        <v>3</v>
      </c>
      <c r="B8" s="68" t="s">
        <v>77</v>
      </c>
      <c r="C8" s="69"/>
      <c r="D8" s="68"/>
      <c r="E8" s="70"/>
      <c r="F8" s="68"/>
      <c r="G8" s="68" t="s">
        <v>77</v>
      </c>
      <c r="H8" s="68" t="s">
        <v>78</v>
      </c>
      <c r="I8" s="71" t="str">
        <f>IFERROR(VLOOKUP(H8,#REF!,2,0),"")</f>
        <v/>
      </c>
      <c r="J8" s="72"/>
      <c r="K8" s="73">
        <v>0.5</v>
      </c>
      <c r="L8" s="75">
        <f t="shared" ref="L8:L9" si="7">L7</f>
        <v>0</v>
      </c>
      <c r="M8" s="75">
        <f t="shared" ref="M8:M9" si="8">M7</f>
        <v>0</v>
      </c>
      <c r="N8" s="75">
        <f t="shared" ref="N8:N9" si="9">N7</f>
        <v>0</v>
      </c>
      <c r="O8" s="113" t="s">
        <v>15</v>
      </c>
      <c r="P8" s="112">
        <f ca="1">SUMIF('様式１-２１'!$A$29:$D$34,集計ファイル【入力不要】!O8,'様式１-２１'!I$29:I$34)</f>
        <v>0</v>
      </c>
      <c r="Q8" s="80">
        <f ca="1">SUMIF('様式１-２１'!$A$29:D38,集計ファイル【入力不要】!O8,'様式１-２１'!$M$29:N38)</f>
        <v>0</v>
      </c>
      <c r="R8" s="80">
        <v>0</v>
      </c>
      <c r="S8" s="115">
        <f t="shared" ca="1" si="1"/>
        <v>0</v>
      </c>
      <c r="T8" s="80">
        <f t="shared" ca="1" si="2"/>
        <v>0</v>
      </c>
      <c r="U8" s="116">
        <f ca="1">VLOOKUP(O8,$T$14:$U$17,2,FALSE)*P8</f>
        <v>0</v>
      </c>
      <c r="V8" s="117">
        <f t="shared" ca="1" si="3"/>
        <v>0</v>
      </c>
      <c r="W8" s="80">
        <f t="shared" ca="1" si="4"/>
        <v>0</v>
      </c>
      <c r="X8" s="115" t="e">
        <f>IF(OR(#REF!=1,#REF!=6,#REF!=7),MIN(S8,V8),IF(#REF!=2,MIN(S8,V8,W8),IF(#REF!=3,MIN(MIN(S8,V8)*3/4,W8),IF(#REF!=4,MIN(MIN(S8,V8)*K8,W8),IF(#REF!=5,MIN(MIN(S8,V8)*2/3,W8),"")))))</f>
        <v>#REF!</v>
      </c>
      <c r="Y8" s="115" t="str">
        <f>IFERROR(ROUNDDOWN(IF(#REF!=1,X8*K8,IF(#REF!=2,X8*K8,IF(#REF!=3,X8*2/3,IF(#REF!=4,X8,IF(#REF!=5,X8*1/2,IF(#REF!=6,X8,IF(#REF!=7,MIN(W8,X8),""))))))),-3),"")</f>
        <v/>
      </c>
      <c r="Z8" s="121"/>
      <c r="AA8" s="122"/>
      <c r="AB8" s="117" t="str">
        <f>IFERROR(ROUNDDOWN(IF(#REF!=1,X8*K8,IF(#REF!=2,X8*K8,IF(#REF!=3,X8*2/3,IF(#REF!=4,X8,IF(#REF!=5,X8*1/2,""))))),-3),"")</f>
        <v/>
      </c>
      <c r="AC8" s="117" t="str">
        <f t="shared" si="5"/>
        <v/>
      </c>
      <c r="AD8" s="75"/>
      <c r="AE8" s="123"/>
      <c r="AF8" s="124"/>
      <c r="AG8" s="75"/>
      <c r="AH8" s="72"/>
      <c r="AJ8" s="75">
        <f t="shared" si="6"/>
        <v>0</v>
      </c>
      <c r="AK8" s="75">
        <f t="shared" si="6"/>
        <v>0</v>
      </c>
      <c r="AL8" s="75">
        <f t="shared" si="6"/>
        <v>0</v>
      </c>
    </row>
    <row r="9" spans="1:38" ht="24">
      <c r="A9" s="67">
        <v>4</v>
      </c>
      <c r="B9" s="68" t="s">
        <v>77</v>
      </c>
      <c r="C9" s="69"/>
      <c r="D9" s="68"/>
      <c r="E9" s="70"/>
      <c r="F9" s="68"/>
      <c r="G9" s="68" t="s">
        <v>77</v>
      </c>
      <c r="H9" s="68" t="s">
        <v>78</v>
      </c>
      <c r="I9" s="71" t="str">
        <f>IFERROR(VLOOKUP(H9,#REF!,2,0),"")</f>
        <v/>
      </c>
      <c r="J9" s="72"/>
      <c r="K9" s="73">
        <v>0.5</v>
      </c>
      <c r="L9" s="75">
        <f t="shared" si="7"/>
        <v>0</v>
      </c>
      <c r="M9" s="75">
        <f t="shared" si="8"/>
        <v>0</v>
      </c>
      <c r="N9" s="75">
        <f t="shared" si="9"/>
        <v>0</v>
      </c>
      <c r="O9" s="113" t="s">
        <v>25</v>
      </c>
      <c r="P9" s="112">
        <f ca="1">SUMIF('様式１-２１'!$A$29:$D$34,集計ファイル【入力不要】!O9,'様式１-２１'!I$29:I$34)</f>
        <v>0</v>
      </c>
      <c r="Q9" s="80">
        <f ca="1">SUMIF('様式１-２１'!$A$29:D39,集計ファイル【入力不要】!O9,'様式１-２１'!$M$29:N39)</f>
        <v>0</v>
      </c>
      <c r="R9" s="80">
        <v>0</v>
      </c>
      <c r="S9" s="115">
        <f t="shared" ca="1" si="1"/>
        <v>0</v>
      </c>
      <c r="T9" s="80">
        <f t="shared" ca="1" si="2"/>
        <v>0</v>
      </c>
      <c r="U9" s="116">
        <f ca="1">VLOOKUP(O9,$T$14:$U$17,2,FALSE)*P9</f>
        <v>0</v>
      </c>
      <c r="V9" s="117">
        <f t="shared" ca="1" si="3"/>
        <v>0</v>
      </c>
      <c r="W9" s="80">
        <f t="shared" ca="1" si="4"/>
        <v>0</v>
      </c>
      <c r="X9" s="115" t="e">
        <f>IF(OR(#REF!=1,#REF!=6,#REF!=7),MIN(S9,V9),IF(#REF!=2,MIN(S9,V9,W9),IF(#REF!=3,MIN(MIN(S9,V9)*3/4,W9),IF(#REF!=4,MIN(MIN(S9,V9)*K9,W9),IF(#REF!=5,MIN(MIN(S9,V9)*2/3,W9),"")))))</f>
        <v>#REF!</v>
      </c>
      <c r="Y9" s="115" t="str">
        <f>IFERROR(ROUNDDOWN(IF(#REF!=1,X9*K9,IF(#REF!=2,X9*K9,IF(#REF!=3,X9*2/3,IF(#REF!=4,X9,IF(#REF!=5,X9*1/2,IF(#REF!=6,X9,IF(#REF!=7,MIN(W9,X9),""))))))),-3),"")</f>
        <v/>
      </c>
      <c r="Z9" s="121"/>
      <c r="AA9" s="122"/>
      <c r="AB9" s="117" t="str">
        <f>IFERROR(ROUNDDOWN(IF(#REF!=1,X9*K9,IF(#REF!=2,X9*K9,IF(#REF!=3,X9*2/3,IF(#REF!=4,X9,IF(#REF!=5,X9*1/2,""))))),-3),"")</f>
        <v/>
      </c>
      <c r="AC9" s="117" t="str">
        <f t="shared" si="5"/>
        <v/>
      </c>
      <c r="AD9" s="75"/>
      <c r="AE9" s="123"/>
      <c r="AF9" s="124"/>
      <c r="AG9" s="75"/>
      <c r="AH9" s="72"/>
      <c r="AJ9" s="75">
        <f t="shared" si="6"/>
        <v>0</v>
      </c>
      <c r="AK9" s="75">
        <f t="shared" si="6"/>
        <v>0</v>
      </c>
      <c r="AL9" s="75">
        <f t="shared" si="6"/>
        <v>0</v>
      </c>
    </row>
    <row r="10" spans="1:38">
      <c r="A10" s="67">
        <v>7</v>
      </c>
      <c r="B10" s="68" t="s">
        <v>77</v>
      </c>
      <c r="C10" s="69"/>
      <c r="D10" s="68"/>
      <c r="E10" s="70"/>
      <c r="F10" s="68"/>
      <c r="G10" s="68" t="s">
        <v>77</v>
      </c>
      <c r="H10" s="68" t="s">
        <v>78</v>
      </c>
      <c r="I10" s="71" t="str">
        <f>IFERROR(VLOOKUP(H10,#REF!,2,0),"")</f>
        <v/>
      </c>
      <c r="J10" s="72"/>
      <c r="K10" s="73">
        <v>0.5</v>
      </c>
      <c r="L10" s="75"/>
      <c r="M10" s="79"/>
      <c r="N10" s="79"/>
      <c r="O10" s="113"/>
      <c r="P10" s="113"/>
      <c r="Q10" s="122"/>
      <c r="R10" s="122"/>
      <c r="S10" s="115">
        <f t="shared" ref="S10" si="10">Q10-R10</f>
        <v>0</v>
      </c>
      <c r="T10" s="122"/>
      <c r="U10" s="122"/>
      <c r="V10" s="117">
        <f t="shared" ref="V10" si="11">MIN(T10,U10)</f>
        <v>0</v>
      </c>
      <c r="W10" s="122"/>
      <c r="X10" s="115" t="e">
        <f>IF(OR(#REF!=1,#REF!=6,#REF!=7),MIN(S10,V10),IF(#REF!=2,MIN(S10,V10,W10),IF(#REF!=3,MIN(MIN(S10,V10)*3/4,W10),IF(#REF!=4,MIN(MIN(S10,V10)*K10,W10),IF(#REF!=5,MIN(MIN(S10,V10)*2/3,W10),"")))))</f>
        <v>#REF!</v>
      </c>
      <c r="Y10" s="115" t="str">
        <f>IFERROR(ROUNDDOWN(IF(#REF!=1,X10*K10,IF(#REF!=2,X10*K10,IF(#REF!=3,X10*2/3,IF(#REF!=4,X10,IF(#REF!=5,X10*1/2,IF(#REF!=6,X10,IF(#REF!=7,MIN(W10,X10),""))))))),-3),"")</f>
        <v/>
      </c>
      <c r="Z10" s="121"/>
      <c r="AA10" s="122"/>
      <c r="AB10" s="117" t="str">
        <f>IFERROR(ROUNDDOWN(IF(#REF!=1,X10*K10,IF(#REF!=2,X10*K10,IF(#REF!=3,X10*2/3,IF(#REF!=4,X10,IF(#REF!=5,X10*1/2,""))))),-3),"")</f>
        <v/>
      </c>
      <c r="AC10" s="117" t="str">
        <f t="shared" si="5"/>
        <v/>
      </c>
      <c r="AD10" s="75"/>
      <c r="AE10" s="123"/>
      <c r="AF10" s="124"/>
      <c r="AG10" s="75"/>
      <c r="AH10" s="72"/>
      <c r="AJ10" s="72"/>
      <c r="AK10" s="72"/>
      <c r="AL10" s="72"/>
    </row>
    <row r="11" spans="1:38">
      <c r="Y11" s="77"/>
      <c r="AF11" s="104" t="s">
        <v>80</v>
      </c>
    </row>
    <row r="12" spans="1:38">
      <c r="Y12" s="77"/>
      <c r="AF12" s="105" t="s">
        <v>81</v>
      </c>
    </row>
    <row r="13" spans="1:38">
      <c r="T13" s="76" t="s">
        <v>17</v>
      </c>
      <c r="U13" t="s">
        <v>82</v>
      </c>
      <c r="Y13" s="77"/>
    </row>
    <row r="14" spans="1:38">
      <c r="T14" s="76" t="s">
        <v>16</v>
      </c>
      <c r="U14" s="81">
        <v>905000</v>
      </c>
    </row>
    <row r="15" spans="1:38">
      <c r="T15" s="76" t="s">
        <v>83</v>
      </c>
      <c r="U15" s="81">
        <v>51400</v>
      </c>
    </row>
    <row r="16" spans="1:38">
      <c r="T16" s="76" t="s">
        <v>14</v>
      </c>
      <c r="U16" s="81">
        <v>4320000</v>
      </c>
    </row>
    <row r="17" spans="20:21">
      <c r="T17" s="76" t="s">
        <v>132</v>
      </c>
      <c r="U17" s="81">
        <v>9350000</v>
      </c>
    </row>
  </sheetData>
  <sortState xmlns:xlrd2="http://schemas.microsoft.com/office/spreadsheetml/2017/richdata2" ref="U23:W26">
    <sortCondition ref="U23:U26"/>
  </sortState>
  <mergeCells count="2">
    <mergeCell ref="B1:J1"/>
    <mergeCell ref="K1:M1"/>
  </mergeCells>
  <phoneticPr fontId="1"/>
  <dataValidations disablePrompts="1" count="3">
    <dataValidation type="list" allowBlank="1" showInputMessage="1" showErrorMessage="1" sqref="K1:P1" xr:uid="{797B7208-C513-41FF-A8B3-0B7C5086F4BE}">
      <formula1>"事業計画総括表,交付申請総括表,実績報告総括表"</formula1>
    </dataValidation>
    <dataValidation type="list" allowBlank="1" showInputMessage="1" showErrorMessage="1" sqref="J6" xr:uid="{1814BB4C-746A-4114-B43A-AC5DAA591F2B}">
      <formula1>INDIRECT(I6)</formula1>
    </dataValidation>
    <dataValidation type="list" allowBlank="1" showInputMessage="1" showErrorMessage="1" sqref="H6:H10 J7:J10" xr:uid="{D2DD40E9-9D34-4812-894D-B79A28EF0B3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&amp;R&amp;F  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workbookViewId="0">
      <selection activeCell="F28" sqref="F28"/>
    </sheetView>
  </sheetViews>
  <sheetFormatPr defaultRowHeight="13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  <row r="27" spans="1:1">
      <c r="A27" t="s">
        <v>110</v>
      </c>
    </row>
    <row r="28" spans="1:1">
      <c r="A28" t="s">
        <v>111</v>
      </c>
    </row>
    <row r="29" spans="1:1">
      <c r="A29" t="s">
        <v>112</v>
      </c>
    </row>
    <row r="30" spans="1:1">
      <c r="A30" t="s">
        <v>113</v>
      </c>
    </row>
    <row r="31" spans="1:1">
      <c r="A31" t="s">
        <v>114</v>
      </c>
    </row>
    <row r="32" spans="1:1">
      <c r="A32" t="s">
        <v>115</v>
      </c>
    </row>
    <row r="33" spans="1:1">
      <c r="A33" t="s">
        <v>116</v>
      </c>
    </row>
    <row r="34" spans="1:1">
      <c r="A34" t="s">
        <v>117</v>
      </c>
    </row>
    <row r="35" spans="1:1">
      <c r="A35" t="s">
        <v>118</v>
      </c>
    </row>
    <row r="36" spans="1:1">
      <c r="A36" t="s">
        <v>119</v>
      </c>
    </row>
    <row r="37" spans="1:1">
      <c r="A37" t="s">
        <v>120</v>
      </c>
    </row>
    <row r="38" spans="1:1">
      <c r="A38" t="s">
        <v>121</v>
      </c>
    </row>
    <row r="39" spans="1:1">
      <c r="A39" t="s">
        <v>122</v>
      </c>
    </row>
    <row r="40" spans="1:1">
      <c r="A40" t="s">
        <v>123</v>
      </c>
    </row>
    <row r="41" spans="1:1">
      <c r="A41" t="s">
        <v>124</v>
      </c>
    </row>
    <row r="42" spans="1:1">
      <c r="A42" t="s">
        <v>125</v>
      </c>
    </row>
    <row r="43" spans="1:1">
      <c r="A43" t="s">
        <v>126</v>
      </c>
    </row>
    <row r="44" spans="1:1">
      <c r="A44" t="s">
        <v>127</v>
      </c>
    </row>
    <row r="45" spans="1:1">
      <c r="A45" t="s">
        <v>128</v>
      </c>
    </row>
    <row r="46" spans="1:1">
      <c r="A46" t="s">
        <v>129</v>
      </c>
    </row>
    <row r="47" spans="1:1">
      <c r="A47" t="s">
        <v>130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様式１-２１</vt:lpstr>
      <vt:lpstr>集計ファイル【入力不要】</vt:lpstr>
      <vt:lpstr>Sheet1</vt:lpstr>
      <vt:lpstr>集計ファイル【入力不要】!Print_Area</vt:lpstr>
      <vt:lpstr>'様式１-２１'!Print_Area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令和９年度要望調査様式（設備）</dc:title>
  <dc:subject/>
  <dc:creator/>
  <cp:keywords/>
  <dc:description/>
  <cp:lastModifiedBy/>
  <cp:revision>1</cp:revision>
  <dcterms:created xsi:type="dcterms:W3CDTF">2026-08-21T07:25:35Z</dcterms:created>
  <dcterms:modified xsi:type="dcterms:W3CDTF">2026-08-21T07:28:03Z</dcterms:modified>
  <cp:category/>
  <cp:contentStatus/>
</cp:coreProperties>
</file>