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02BF8B5-7604-4C51-A8A2-256309C6F9AE}" xr6:coauthVersionLast="47" xr6:coauthVersionMax="47" xr10:uidLastSave="{00000000-0000-0000-0000-000000000000}"/>
  <bookViews>
    <workbookView xWindow="28680" yWindow="-15" windowWidth="29040" windowHeight="15720" tabRatio="832" xr2:uid="{00000000-000D-0000-FFFF-FFFF00000000}"/>
  </bookViews>
  <sheets>
    <sheet name="協定補助（R7要望調査）" sheetId="50" r:id="rId1"/>
    <sheet name="集計ファイル【入力不要】" sheetId="51" r:id="rId2"/>
    <sheet name="管理用（このシートは削除しないでください）" sheetId="9" state="hidden" r:id="rId3"/>
  </sheets>
  <definedNames>
    <definedName name="_xlnm.Print_Area" localSheetId="2">'管理用（このシートは削除しないでください）'!$A$1:$W$72</definedName>
    <definedName name="_xlnm.Print_Area" localSheetId="0">'協定補助（R7要望調査）'!$A$1:$K$70</definedName>
    <definedName name="_xlnm.Print_Area" localSheetId="1">集計ファイル【入力不要】!$A$1:$AS$26</definedName>
    <definedName name="へき地医療拠点病院施設整備事業">'管理用（このシートは削除しないでください）'!$M$4:$M$5</definedName>
    <definedName name="へき地診療所施設整備事業">'管理用（このシートは削除しないでください）'!$H$4:$H$8</definedName>
    <definedName name="へき地保健指導所施設整備事業">'管理用（このシートは削除しないでください）'!$J$4:$J$6</definedName>
    <definedName name="医師臨床研修病院研修医環境整備事業">'管理用（このシートは削除しないでください）'!$N$4</definedName>
    <definedName name="院内感染対策施設整備事業">'管理用（このシートは削除しないでください）'!$V$4</definedName>
    <definedName name="過疎地域等特定診療所施設整備事業">'管理用（このシートは削除しないでください）'!$I$4:$I$7</definedName>
    <definedName name="研修医のための研修施設整備事業">'管理用（このシートは削除しないでください）'!$K$4</definedName>
    <definedName name="産科医療機関施設整備事業">'管理用（このシートは削除しないでください）'!$P$4:$P$5</definedName>
    <definedName name="死亡時画像診断システム施設整備事業">'管理用（このシートは削除しないでください）'!$R$4</definedName>
    <definedName name="南海トラフ地震に係る津波避難対策緊急事業">'管理用（このシートは削除しないでください）'!$S$4:$S$5</definedName>
    <definedName name="分娩取扱施設施設整備事業">'管理用（このシートは削除しないでください）'!$Q$4:$Q$5</definedName>
    <definedName name="補助事業名">'管理用（このシートは削除しないでください）'!$H$3:$V$3</definedName>
    <definedName name="有床診療所等スプリンクラー等施設整備事業" localSheetId="0">'管理用（このシートは削除しないでください）'!#REF!</definedName>
    <definedName name="有床診療所等スプリンクラー等施設整備事業">'管理用（このシートは削除しないでください）'!#REF!</definedName>
    <definedName name="離島等患者宿泊施設施設整備事業">'管理用（このシートは削除しないでください）'!$O$4</definedName>
    <definedName name="臨床研修病院施設整備事業">'管理用（このシートは削除しないでください）'!$L$4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51" l="1"/>
  <c r="V6" i="51"/>
  <c r="AA13" i="51" s="1"/>
  <c r="U6" i="51"/>
  <c r="AA12" i="51" s="1"/>
  <c r="O28" i="50"/>
  <c r="N28" i="50"/>
  <c r="M28" i="50"/>
  <c r="L28" i="50"/>
  <c r="N6" i="51"/>
  <c r="M6" i="51"/>
  <c r="L6" i="51"/>
  <c r="Q6" i="51"/>
  <c r="P6" i="51"/>
  <c r="O6" i="51"/>
  <c r="AR6" i="51"/>
  <c r="AQ6" i="51"/>
  <c r="AP6" i="51"/>
  <c r="AH7" i="51"/>
  <c r="AI7" i="51" s="1"/>
  <c r="AE7" i="51"/>
  <c r="AD7" i="51"/>
  <c r="AB7" i="51"/>
  <c r="Y7" i="51"/>
  <c r="I7" i="51"/>
  <c r="AH6" i="51"/>
  <c r="AI6" i="51" s="1"/>
  <c r="AE6" i="51"/>
  <c r="AD6" i="51"/>
  <c r="I6" i="51"/>
  <c r="K14" i="50"/>
  <c r="R6" i="51" s="1"/>
  <c r="H70" i="50"/>
  <c r="H69" i="50"/>
  <c r="I52" i="50"/>
  <c r="H60" i="50"/>
  <c r="H66" i="50" s="1"/>
  <c r="P28" i="50" l="1"/>
  <c r="S6" i="51" s="1"/>
  <c r="AA11" i="51" s="1"/>
  <c r="AA6" i="51"/>
  <c r="J65" i="50" l="1"/>
  <c r="J60" i="50"/>
  <c r="J66" i="50" l="1"/>
  <c r="J70" i="50" s="1"/>
  <c r="W6" i="51" s="1"/>
  <c r="Y6" i="51" s="1"/>
  <c r="Z6" i="51"/>
  <c r="AB6" i="51" s="1"/>
  <c r="AC6" i="51" s="1"/>
  <c r="K36" i="50"/>
  <c r="K35" i="50"/>
  <c r="K34" i="50"/>
  <c r="K30" i="50"/>
  <c r="K29" i="50"/>
  <c r="K28" i="50"/>
  <c r="T6" i="51" s="1"/>
  <c r="K27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8" authorId="0" shapeId="0" xr:uid="{B13762DA-00FF-47F9-8FBD-FD1D60BD8E56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5417B5A-0B06-4284-8632-3A96D2130778}">
      <text>
        <r>
          <rPr>
            <sz val="10"/>
            <color indexed="81"/>
            <rFont val="ＭＳ ゴシック"/>
            <family val="3"/>
            <charset val="128"/>
          </rPr>
          <t>交付要綱３（交付の対象）の該当する番号を選択</t>
        </r>
      </text>
    </comment>
    <comment ref="AN3" authorId="0" shapeId="0" xr:uid="{307A0CBF-98A0-4D39-A58D-F4616DDB4702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  <comment ref="AN6" authorId="0" shapeId="0" xr:uid="{59BAB95D-9A7F-48CC-BDCB-3795F815E2BA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</commentList>
</comments>
</file>

<file path=xl/sharedStrings.xml><?xml version="1.0" encoding="utf-8"?>
<sst xmlns="http://schemas.openxmlformats.org/spreadsheetml/2006/main" count="365" uniqueCount="288">
  <si>
    <t>Ａ</t>
  </si>
  <si>
    <t>Ｂ</t>
  </si>
  <si>
    <t>Ａ－Ｂ＝Ｃ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</si>
  <si>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</si>
  <si>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</si>
  <si>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</si>
  <si>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</si>
  <si>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</si>
  <si>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</si>
  <si>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</si>
  <si>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</si>
  <si>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</si>
  <si>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Ｋ－Ｌ＝Ｍ</t>
  </si>
  <si>
    <t>都道府県</t>
  </si>
  <si>
    <t>提出年月日・番号</t>
    <rPh sb="0" eb="2">
      <t>テイシュツ</t>
    </rPh>
    <phoneticPr fontId="3"/>
  </si>
  <si>
    <t>交付申請年月日･番号</t>
  </si>
  <si>
    <t>補助事業者名</t>
  </si>
  <si>
    <t>総事業費</t>
  </si>
  <si>
    <t>差引事業費</t>
  </si>
  <si>
    <t>交付決定年月日・番号</t>
  </si>
  <si>
    <t>市町村名</t>
  </si>
  <si>
    <t>円</t>
  </si>
  <si>
    <t>新興感染症対応力強化事業（病室の感染対策に係る整備以外）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3"/>
  </si>
  <si>
    <t>－</t>
    <phoneticPr fontId="3"/>
  </si>
  <si>
    <t>新興感染症対応力強化事業（病室の感染対策に係る整備）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3"/>
  </si>
  <si>
    <t>【群馬県協定締結医療機関　施設・設備整備事業】</t>
    <rPh sb="1" eb="4">
      <t>グンマケン</t>
    </rPh>
    <rPh sb="4" eb="6">
      <t>キョウテイ</t>
    </rPh>
    <rPh sb="6" eb="8">
      <t>テイケツ</t>
    </rPh>
    <rPh sb="8" eb="10">
      <t>イリョウ</t>
    </rPh>
    <rPh sb="10" eb="12">
      <t>キカン</t>
    </rPh>
    <rPh sb="13" eb="15">
      <t>シセツ</t>
    </rPh>
    <rPh sb="16" eb="18">
      <t>セツビ</t>
    </rPh>
    <rPh sb="18" eb="20">
      <t>セイビ</t>
    </rPh>
    <rPh sb="20" eb="22">
      <t>ジギョウ</t>
    </rPh>
    <phoneticPr fontId="19"/>
  </si>
  <si>
    <t>開設者</t>
    <rPh sb="0" eb="3">
      <t>カイセツシャ</t>
    </rPh>
    <phoneticPr fontId="3"/>
  </si>
  <si>
    <t>施設（医療機関）名</t>
    <rPh sb="0" eb="2">
      <t>シセツ</t>
    </rPh>
    <rPh sb="3" eb="5">
      <t>イリョウ</t>
    </rPh>
    <rPh sb="5" eb="7">
      <t>キカン</t>
    </rPh>
    <rPh sb="8" eb="9">
      <t>メイ</t>
    </rPh>
    <phoneticPr fontId="3"/>
  </si>
  <si>
    <t>医療機関所在地</t>
    <rPh sb="0" eb="2">
      <t>イリョウ</t>
    </rPh>
    <rPh sb="2" eb="4">
      <t>キカン</t>
    </rPh>
    <rPh sb="4" eb="7">
      <t>ショザイチ</t>
    </rPh>
    <phoneticPr fontId="3"/>
  </si>
  <si>
    <t>担当者部署</t>
    <rPh sb="0" eb="3">
      <t>タントウシャ</t>
    </rPh>
    <rPh sb="3" eb="5">
      <t>ブショ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</si>
  <si>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</si>
  <si>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</si>
  <si>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１　医療機関の情報等</t>
    <rPh sb="2" eb="4">
      <t>イリョウ</t>
    </rPh>
    <rPh sb="4" eb="6">
      <t>キカン</t>
    </rPh>
    <rPh sb="7" eb="9">
      <t>ジョウホウ</t>
    </rPh>
    <rPh sb="9" eb="10">
      <t>トウ</t>
    </rPh>
    <phoneticPr fontId="3"/>
  </si>
  <si>
    <t>■医療機関区分</t>
    <rPh sb="1" eb="3">
      <t>イリョウ</t>
    </rPh>
    <rPh sb="3" eb="5">
      <t>キカン</t>
    </rPh>
    <rPh sb="5" eb="7">
      <t>クブン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</si>
  <si>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</si>
  <si>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</si>
  <si>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薬局</t>
    <rPh sb="0" eb="2">
      <t>ヤッキョク</t>
    </rPh>
    <phoneticPr fontId="3"/>
  </si>
  <si>
    <t>訪問看護事業所</t>
    <rPh sb="0" eb="2">
      <t>ホウモン</t>
    </rPh>
    <rPh sb="2" eb="4">
      <t>カンゴ</t>
    </rPh>
    <rPh sb="4" eb="7">
      <t>ジギョウショ</t>
    </rPh>
    <phoneticPr fontId="3"/>
  </si>
  <si>
    <t>■医療措置協定の区分</t>
    <rPh sb="1" eb="7">
      <t>イリョウソチキョウテイ</t>
    </rPh>
    <rPh sb="8" eb="10">
      <t>クブン</t>
    </rPh>
    <phoneticPr fontId="3"/>
  </si>
  <si>
    <t>■事業区分</t>
    <rPh sb="1" eb="3">
      <t>ジギョウ</t>
    </rPh>
    <rPh sb="3" eb="5">
      <t>クブン</t>
    </rPh>
    <phoneticPr fontId="3"/>
  </si>
  <si>
    <t>病床確保</t>
    <rPh sb="0" eb="2">
      <t>ビョウショウ</t>
    </rPh>
    <rPh sb="2" eb="4">
      <t>カクホ</t>
    </rPh>
    <phoneticPr fontId="3"/>
  </si>
  <si>
    <t>（１）施設整備（病室確保）</t>
    <rPh sb="3" eb="5">
      <t>シセツ</t>
    </rPh>
    <rPh sb="5" eb="7">
      <t>セイビ</t>
    </rPh>
    <rPh sb="8" eb="10">
      <t>ビョウシツ</t>
    </rPh>
    <rPh sb="10" eb="12">
      <t>カクホ</t>
    </rPh>
    <phoneticPr fontId="3"/>
  </si>
  <si>
    <t>発熱外来</t>
    <rPh sb="0" eb="2">
      <t>ハツネツ</t>
    </rPh>
    <rPh sb="2" eb="4">
      <t>ガイライ</t>
    </rPh>
    <phoneticPr fontId="3"/>
  </si>
  <si>
    <t>（２）施設整備（病棟等整備）</t>
    <rPh sb="3" eb="5">
      <t>シセツ</t>
    </rPh>
    <rPh sb="5" eb="7">
      <t>セイビ</t>
    </rPh>
    <rPh sb="8" eb="10">
      <t>ビョウトウ</t>
    </rPh>
    <rPh sb="10" eb="11">
      <t>トウ</t>
    </rPh>
    <rPh sb="11" eb="13">
      <t>セイビ</t>
    </rPh>
    <phoneticPr fontId="3"/>
  </si>
  <si>
    <t>自宅療養者等への医療の提供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phoneticPr fontId="3"/>
  </si>
  <si>
    <t>（３）施設整備（個人防護具保管施設）</t>
    <rPh sb="3" eb="5">
      <t>シセツ</t>
    </rPh>
    <rPh sb="5" eb="7">
      <t>セイビ</t>
    </rPh>
    <rPh sb="8" eb="10">
      <t>コジン</t>
    </rPh>
    <rPh sb="10" eb="12">
      <t>ボウゴ</t>
    </rPh>
    <rPh sb="12" eb="13">
      <t>グ</t>
    </rPh>
    <rPh sb="13" eb="15">
      <t>ホカン</t>
    </rPh>
    <rPh sb="15" eb="17">
      <t>シセツ</t>
    </rPh>
    <phoneticPr fontId="3"/>
  </si>
  <si>
    <t>許可病床数</t>
    <rPh sb="0" eb="2">
      <t>キョカ</t>
    </rPh>
    <rPh sb="2" eb="5">
      <t>ビョウショウスウ</t>
    </rPh>
    <phoneticPr fontId="3"/>
  </si>
  <si>
    <t>一般：</t>
    <rPh sb="0" eb="2">
      <t>イッパン</t>
    </rPh>
    <phoneticPr fontId="3"/>
  </si>
  <si>
    <t>精神：</t>
    <phoneticPr fontId="3"/>
  </si>
  <si>
    <t>結核：</t>
    <phoneticPr fontId="3"/>
  </si>
  <si>
    <t>感染症：</t>
    <phoneticPr fontId="3"/>
  </si>
  <si>
    <t>２．整備事業の概要</t>
    <rPh sb="2" eb="4">
      <t>セイビ</t>
    </rPh>
    <rPh sb="4" eb="6">
      <t>ジギョウ</t>
    </rPh>
    <rPh sb="7" eb="9">
      <t>ガイヨウ</t>
    </rPh>
    <phoneticPr fontId="3"/>
  </si>
  <si>
    <t>工期（見込み）</t>
    <rPh sb="0" eb="2">
      <t>コウキ</t>
    </rPh>
    <rPh sb="3" eb="5">
      <t>ミコ</t>
    </rPh>
    <phoneticPr fontId="3"/>
  </si>
  <si>
    <t>～</t>
    <phoneticPr fontId="3"/>
  </si>
  <si>
    <t>区分</t>
    <rPh sb="0" eb="2">
      <t>クブン</t>
    </rPh>
    <phoneticPr fontId="3"/>
  </si>
  <si>
    <t>個室1
の面積</t>
    <rPh sb="0" eb="2">
      <t>コシツ</t>
    </rPh>
    <rPh sb="5" eb="7">
      <t>メンセキ</t>
    </rPh>
    <phoneticPr fontId="3"/>
  </si>
  <si>
    <t>個室2
の面積</t>
    <rPh sb="0" eb="2">
      <t>コシツ</t>
    </rPh>
    <rPh sb="5" eb="7">
      <t>メンセキ</t>
    </rPh>
    <phoneticPr fontId="3"/>
  </si>
  <si>
    <t>個室3
の面積</t>
    <rPh sb="0" eb="2">
      <t>コシツ</t>
    </rPh>
    <rPh sb="5" eb="7">
      <t>メンセキ</t>
    </rPh>
    <phoneticPr fontId="3"/>
  </si>
  <si>
    <t>個室4
の面積</t>
    <rPh sb="0" eb="2">
      <t>コシツ</t>
    </rPh>
    <rPh sb="5" eb="7">
      <t>メンセキ</t>
    </rPh>
    <phoneticPr fontId="3"/>
  </si>
  <si>
    <t>合計</t>
    <rPh sb="0" eb="2">
      <t>ゴウケイ</t>
    </rPh>
    <phoneticPr fontId="3"/>
  </si>
  <si>
    <t>うち浴室
及びトイレ</t>
    <rPh sb="2" eb="4">
      <t>ヨクシツ</t>
    </rPh>
    <rPh sb="5" eb="6">
      <t>オヨ</t>
    </rPh>
    <phoneticPr fontId="3"/>
  </si>
  <si>
    <t>現在（㎡）</t>
    <rPh sb="0" eb="2">
      <t>ゲンザイ</t>
    </rPh>
    <phoneticPr fontId="3"/>
  </si>
  <si>
    <t>補助対象の整備面積（㎡）</t>
    <rPh sb="0" eb="2">
      <t>ホジョ</t>
    </rPh>
    <rPh sb="2" eb="4">
      <t>タイショウ</t>
    </rPh>
    <rPh sb="5" eb="7">
      <t>セイビ</t>
    </rPh>
    <rPh sb="7" eb="9">
      <t>メンセキ</t>
    </rPh>
    <phoneticPr fontId="3"/>
  </si>
  <si>
    <t>専用の陰圧装置､
空調設備等付属設備</t>
    <rPh sb="0" eb="2">
      <t>センヨウ</t>
    </rPh>
    <rPh sb="3" eb="5">
      <t>インアツ</t>
    </rPh>
    <rPh sb="5" eb="7">
      <t>ソウチ</t>
    </rPh>
    <rPh sb="9" eb="11">
      <t>クウチョウ</t>
    </rPh>
    <rPh sb="11" eb="13">
      <t>セツビ</t>
    </rPh>
    <rPh sb="13" eb="14">
      <t>トウ</t>
    </rPh>
    <rPh sb="14" eb="16">
      <t>フゾク</t>
    </rPh>
    <rPh sb="16" eb="18">
      <t>セツビ</t>
    </rPh>
    <phoneticPr fontId="3"/>
  </si>
  <si>
    <t>病棟等１の
感染対策に係る
整備面積</t>
    <rPh sb="0" eb="2">
      <t>ビョウトウ</t>
    </rPh>
    <rPh sb="2" eb="3">
      <t>トウ</t>
    </rPh>
    <rPh sb="6" eb="8">
      <t>カンセン</t>
    </rPh>
    <rPh sb="8" eb="10">
      <t>タイサク</t>
    </rPh>
    <rPh sb="11" eb="12">
      <t>カカ</t>
    </rPh>
    <rPh sb="14" eb="16">
      <t>セイビ</t>
    </rPh>
    <rPh sb="16" eb="18">
      <t>メンセキ</t>
    </rPh>
    <phoneticPr fontId="3"/>
  </si>
  <si>
    <t>病棟等２の
感染対策に係る
整備面積</t>
    <rPh sb="0" eb="2">
      <t>ビョウトウ</t>
    </rPh>
    <rPh sb="2" eb="3">
      <t>トウ</t>
    </rPh>
    <rPh sb="6" eb="8">
      <t>カンセン</t>
    </rPh>
    <rPh sb="8" eb="10">
      <t>タイサク</t>
    </rPh>
    <rPh sb="11" eb="12">
      <t>カカ</t>
    </rPh>
    <rPh sb="14" eb="16">
      <t>セイビ</t>
    </rPh>
    <rPh sb="16" eb="18">
      <t>メンセキ</t>
    </rPh>
    <phoneticPr fontId="3"/>
  </si>
  <si>
    <t>個人防護具保管施設１の整備面積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1" eb="13">
      <t>セイビ</t>
    </rPh>
    <rPh sb="13" eb="15">
      <t>メンセキ</t>
    </rPh>
    <phoneticPr fontId="3"/>
  </si>
  <si>
    <t>個人防護具保管施設２の整備面積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1" eb="13">
      <t>セイビ</t>
    </rPh>
    <rPh sb="13" eb="15">
      <t>メンセキ</t>
    </rPh>
    <phoneticPr fontId="3"/>
  </si>
  <si>
    <t>３．整備事業の必要性（具体的に記載）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キサイ</t>
    </rPh>
    <phoneticPr fontId="3"/>
  </si>
  <si>
    <t>４．整備事業費の内訳</t>
    <rPh sb="2" eb="4">
      <t>セイビ</t>
    </rPh>
    <rPh sb="4" eb="7">
      <t>ジギョウヒ</t>
    </rPh>
    <rPh sb="8" eb="10">
      <t>ウチワケ</t>
    </rPh>
    <phoneticPr fontId="3"/>
  </si>
  <si>
    <t>費目</t>
    <phoneticPr fontId="3"/>
  </si>
  <si>
    <t>総事業（100%）</t>
    <phoneticPr fontId="3"/>
  </si>
  <si>
    <t>員数</t>
    <phoneticPr fontId="3"/>
  </si>
  <si>
    <t>単価</t>
    <phoneticPr fontId="3"/>
  </si>
  <si>
    <t>金額</t>
    <phoneticPr fontId="3"/>
  </si>
  <si>
    <t>補助対象事業分</t>
    <rPh sb="0" eb="2">
      <t>ホジョ</t>
    </rPh>
    <rPh sb="2" eb="4">
      <t>タイショウ</t>
    </rPh>
    <rPh sb="4" eb="7">
      <t>ジギョウブン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</si>
  <si>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</si>
  <si>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 xml:space="preserve">     ㎡</t>
  </si>
  <si>
    <t xml:space="preserve">     円</t>
  </si>
  <si>
    <t xml:space="preserve">    円</t>
  </si>
  <si>
    <t>＜本体工事＞</t>
    <rPh sb="1" eb="3">
      <t>ホンタイ</t>
    </rPh>
    <rPh sb="3" eb="5">
      <t>コウジ</t>
    </rPh>
    <phoneticPr fontId="3"/>
  </si>
  <si>
    <t xml:space="preserve"> &lt;附帯工事&gt;</t>
    <phoneticPr fontId="3"/>
  </si>
  <si>
    <t>小　計</t>
    <phoneticPr fontId="3"/>
  </si>
  <si>
    <t>補助対象外経費</t>
    <rPh sb="0" eb="2">
      <t>ホジョ</t>
    </rPh>
    <rPh sb="2" eb="5">
      <t>タイショウガイ</t>
    </rPh>
    <rPh sb="5" eb="7">
      <t>ケイヒ</t>
    </rPh>
    <phoneticPr fontId="3"/>
  </si>
  <si>
    <t>確認申請費</t>
    <rPh sb="0" eb="2">
      <t>カクニン</t>
    </rPh>
    <rPh sb="2" eb="4">
      <t>シンセイ</t>
    </rPh>
    <rPh sb="4" eb="5">
      <t>ヒ</t>
    </rPh>
    <phoneticPr fontId="3"/>
  </si>
  <si>
    <t>その他</t>
    <rPh sb="2" eb="3">
      <t>タ</t>
    </rPh>
    <phoneticPr fontId="3"/>
  </si>
  <si>
    <t>補助対象事業　計</t>
    <rPh sb="0" eb="2">
      <t>ホジョ</t>
    </rPh>
    <rPh sb="2" eb="4">
      <t>タイショウ</t>
    </rPh>
    <rPh sb="4" eb="6">
      <t>ジギョウ</t>
    </rPh>
    <rPh sb="7" eb="8">
      <t>ケイ</t>
    </rPh>
    <phoneticPr fontId="3"/>
  </si>
  <si>
    <t>補助対象外事業分</t>
    <rPh sb="0" eb="2">
      <t>ホジョ</t>
    </rPh>
    <rPh sb="2" eb="5">
      <t>タイショウガイ</t>
    </rPh>
    <rPh sb="5" eb="8">
      <t>ジギョウブン</t>
    </rPh>
    <phoneticPr fontId="3"/>
  </si>
  <si>
    <t>補助対象外事業　計</t>
    <rPh sb="0" eb="2">
      <t>ホジョ</t>
    </rPh>
    <rPh sb="2" eb="4">
      <t>タイショウ</t>
    </rPh>
    <rPh sb="4" eb="5">
      <t>ソト</t>
    </rPh>
    <rPh sb="5" eb="7">
      <t>ジギョウ</t>
    </rPh>
    <rPh sb="8" eb="9">
      <t>ケイ</t>
    </rPh>
    <phoneticPr fontId="3"/>
  </si>
  <si>
    <t>合計（総事業費）</t>
    <rPh sb="0" eb="2">
      <t>ゴウケイ</t>
    </rPh>
    <rPh sb="3" eb="4">
      <t>ソウ</t>
    </rPh>
    <rPh sb="4" eb="7">
      <t>ジギョウヒ</t>
    </rPh>
    <phoneticPr fontId="3"/>
  </si>
  <si>
    <t>令和６年度（令和５年度からの繰越分）医療施設等　設備　整備費補助金</t>
    <rPh sb="0" eb="2">
      <t>レイワ</t>
    </rPh>
    <rPh sb="3" eb="5">
      <t>ネンド</t>
    </rPh>
    <rPh sb="6" eb="8">
      <t>レイワ</t>
    </rPh>
    <rPh sb="9" eb="11">
      <t>ネンド</t>
    </rPh>
    <rPh sb="14" eb="16">
      <t>クリコシ</t>
    </rPh>
    <rPh sb="16" eb="17">
      <t>ブン</t>
    </rPh>
    <rPh sb="18" eb="20">
      <t>イリョウ</t>
    </rPh>
    <phoneticPr fontId="3"/>
  </si>
  <si>
    <t>県追加</t>
    <rPh sb="0" eb="1">
      <t>ケン</t>
    </rPh>
    <rPh sb="1" eb="3">
      <t>ツイカ</t>
    </rPh>
    <phoneticPr fontId="19"/>
  </si>
  <si>
    <t>優先
順位</t>
    <rPh sb="0" eb="2">
      <t>ユウセン</t>
    </rPh>
    <rPh sb="3" eb="5">
      <t>ジュンイ</t>
    </rPh>
    <phoneticPr fontId="3"/>
  </si>
  <si>
    <t>交付の対象</t>
    <rPh sb="0" eb="2">
      <t>コウフ</t>
    </rPh>
    <rPh sb="3" eb="5">
      <t>タイショウ</t>
    </rPh>
    <phoneticPr fontId="3"/>
  </si>
  <si>
    <t>区分</t>
  </si>
  <si>
    <t>種目</t>
    <rPh sb="0" eb="1">
      <t>タネ</t>
    </rPh>
    <rPh sb="1" eb="2">
      <t>メ</t>
    </rPh>
    <phoneticPr fontId="3"/>
  </si>
  <si>
    <t>補助率</t>
    <rPh sb="0" eb="3">
      <t>ホジョリツ</t>
    </rPh>
    <phoneticPr fontId="3"/>
  </si>
  <si>
    <t>施設名</t>
  </si>
  <si>
    <t>開設者</t>
  </si>
  <si>
    <t>所在地</t>
    <rPh sb="0" eb="3">
      <t>ショザイチ</t>
    </rPh>
    <phoneticPr fontId="19"/>
  </si>
  <si>
    <t>協定区分</t>
    <rPh sb="0" eb="2">
      <t>キョウテイ</t>
    </rPh>
    <rPh sb="2" eb="4">
      <t>クブン</t>
    </rPh>
    <phoneticPr fontId="3"/>
  </si>
  <si>
    <t>事業区分</t>
    <rPh sb="0" eb="2">
      <t>ジギョウ</t>
    </rPh>
    <rPh sb="2" eb="4">
      <t>クブン</t>
    </rPh>
    <phoneticPr fontId="3"/>
  </si>
  <si>
    <t>面積</t>
    <rPh sb="0" eb="2">
      <t>メンセキ</t>
    </rPh>
    <phoneticPr fontId="3"/>
  </si>
  <si>
    <t>寄付金その他の収入額</t>
  </si>
  <si>
    <t>対象経費の
支出予定額</t>
    <phoneticPr fontId="3"/>
  </si>
  <si>
    <t>基準額</t>
  </si>
  <si>
    <t>選定額</t>
  </si>
  <si>
    <t>都道府県
補助額</t>
    <phoneticPr fontId="3"/>
  </si>
  <si>
    <t>国庫補助
基本額</t>
    <phoneticPr fontId="3"/>
  </si>
  <si>
    <t>国庫補助
所要額</t>
    <phoneticPr fontId="3"/>
  </si>
  <si>
    <t>国庫補助交付決定額</t>
  </si>
  <si>
    <t>国庫補助受入済額</t>
  </si>
  <si>
    <t>国庫補助交付確定額</t>
  </si>
  <si>
    <t>差引過△不足額</t>
  </si>
  <si>
    <t>所在地</t>
  </si>
  <si>
    <t>品名</t>
    <rPh sb="0" eb="1">
      <t>シナ</t>
    </rPh>
    <rPh sb="1" eb="2">
      <t>メイ</t>
    </rPh>
    <phoneticPr fontId="3"/>
  </si>
  <si>
    <t>担当者部署</t>
    <rPh sb="0" eb="3">
      <t>タントウシャ</t>
    </rPh>
    <rPh sb="3" eb="5">
      <t>ブショ</t>
    </rPh>
    <phoneticPr fontId="19"/>
  </si>
  <si>
    <t>担当者名</t>
    <rPh sb="0" eb="4">
      <t>タントウシャメイ</t>
    </rPh>
    <phoneticPr fontId="19"/>
  </si>
  <si>
    <t>電話</t>
    <rPh sb="0" eb="2">
      <t>デンワ</t>
    </rPh>
    <phoneticPr fontId="19"/>
  </si>
  <si>
    <t>個室数</t>
    <rPh sb="0" eb="2">
      <t>コシツ</t>
    </rPh>
    <rPh sb="2" eb="3">
      <t>スウ</t>
    </rPh>
    <phoneticPr fontId="3"/>
  </si>
  <si>
    <t>個室面積合計</t>
    <rPh sb="0" eb="2">
      <t>コシツ</t>
    </rPh>
    <rPh sb="2" eb="4">
      <t>メンセキ</t>
    </rPh>
    <rPh sb="4" eb="6">
      <t>ゴウケイ</t>
    </rPh>
    <phoneticPr fontId="3"/>
  </si>
  <si>
    <t>病棟等面積合計</t>
    <rPh sb="0" eb="2">
      <t>ビョウトウ</t>
    </rPh>
    <rPh sb="2" eb="3">
      <t>トウ</t>
    </rPh>
    <rPh sb="3" eb="5">
      <t>メンセキ</t>
    </rPh>
    <rPh sb="5" eb="7">
      <t>ゴウケイ</t>
    </rPh>
    <phoneticPr fontId="3"/>
  </si>
  <si>
    <t>保管施設面積合計</t>
    <rPh sb="0" eb="2">
      <t>ホカン</t>
    </rPh>
    <rPh sb="2" eb="4">
      <t>シセツ</t>
    </rPh>
    <rPh sb="4" eb="6">
      <t>メンセキ</t>
    </rPh>
    <rPh sb="6" eb="8">
      <t>ゴウケイ</t>
    </rPh>
    <phoneticPr fontId="3"/>
  </si>
  <si>
    <t>群馬県</t>
    <rPh sb="0" eb="3">
      <t>グンマケン</t>
    </rPh>
    <phoneticPr fontId="19"/>
  </si>
  <si>
    <t>（２１）</t>
  </si>
  <si>
    <t>医療機器整備費</t>
  </si>
  <si>
    <t>基準額</t>
    <rPh sb="0" eb="3">
      <t>キジュンガク</t>
    </rPh>
    <phoneticPr fontId="19"/>
  </si>
  <si>
    <t>=</t>
    <phoneticPr fontId="19"/>
  </si>
  <si>
    <t>品目</t>
    <rPh sb="0" eb="2">
      <t>ヒンモク</t>
    </rPh>
    <phoneticPr fontId="19"/>
  </si>
  <si>
    <t>上限額</t>
    <rPh sb="0" eb="3">
      <t>ジョウゲンガク</t>
    </rPh>
    <phoneticPr fontId="19"/>
  </si>
  <si>
    <t>室数or面積</t>
    <rPh sb="0" eb="2">
      <t>シツスウ</t>
    </rPh>
    <rPh sb="4" eb="6">
      <t>メンセキ</t>
    </rPh>
    <phoneticPr fontId="3"/>
  </si>
  <si>
    <t>①</t>
    <phoneticPr fontId="3"/>
  </si>
  <si>
    <t>病室整備</t>
    <rPh sb="0" eb="2">
      <t>ビョウシツ</t>
    </rPh>
    <rPh sb="2" eb="4">
      <t>セイビ</t>
    </rPh>
    <phoneticPr fontId="19"/>
  </si>
  <si>
    <t>②</t>
    <phoneticPr fontId="3"/>
  </si>
  <si>
    <t>病棟等整備</t>
    <rPh sb="0" eb="2">
      <t>ビョウトウ</t>
    </rPh>
    <rPh sb="2" eb="3">
      <t>トウ</t>
    </rPh>
    <rPh sb="3" eb="5">
      <t>セイビ</t>
    </rPh>
    <phoneticPr fontId="19"/>
  </si>
  <si>
    <t>③</t>
    <phoneticPr fontId="3"/>
  </si>
  <si>
    <t>保管庫整備</t>
    <rPh sb="0" eb="3">
      <t>ホカンコ</t>
    </rPh>
    <rPh sb="3" eb="5">
      <t>セイビ</t>
    </rPh>
    <phoneticPr fontId="3"/>
  </si>
  <si>
    <t>施工内容</t>
    <rPh sb="0" eb="2">
      <t>セコウ</t>
    </rPh>
    <rPh sb="2" eb="4">
      <t>ナイヨウ</t>
    </rPh>
    <phoneticPr fontId="3"/>
  </si>
  <si>
    <t>構造</t>
    <rPh sb="0" eb="2">
      <t>コウゾウ</t>
    </rPh>
    <phoneticPr fontId="3"/>
  </si>
  <si>
    <t>様式１　補助対象部分</t>
    <rPh sb="0" eb="2">
      <t>ヨウシキ</t>
    </rPh>
    <rPh sb="4" eb="6">
      <t>ホジョ</t>
    </rPh>
    <rPh sb="6" eb="8">
      <t>タイショウ</t>
    </rPh>
    <rPh sb="8" eb="10">
      <t>ブブン</t>
    </rPh>
    <phoneticPr fontId="3"/>
  </si>
  <si>
    <t>(1) へき地診療所施設整備事業</t>
    <phoneticPr fontId="3"/>
  </si>
  <si>
    <t>新築</t>
    <rPh sb="0" eb="2">
      <t>シンチク</t>
    </rPh>
    <phoneticPr fontId="3"/>
  </si>
  <si>
    <t>鉄骨鉄筋コンクリート造</t>
    <rPh sb="0" eb="2">
      <t>テッコツ</t>
    </rPh>
    <rPh sb="2" eb="4">
      <t>テッキン</t>
    </rPh>
    <phoneticPr fontId="3"/>
  </si>
  <si>
    <t>へき地診療所施設整備事業</t>
    <phoneticPr fontId="3"/>
  </si>
  <si>
    <t>過疎地域等特定診療所施設整備事業</t>
    <phoneticPr fontId="3"/>
  </si>
  <si>
    <t>へき地保健指導所施設整備事業</t>
    <phoneticPr fontId="3"/>
  </si>
  <si>
    <t>研修医のための研修施設整備事業</t>
    <phoneticPr fontId="3"/>
  </si>
  <si>
    <t>臨床研修病院施設整備事業</t>
    <phoneticPr fontId="3"/>
  </si>
  <si>
    <t>へき地医療拠点病院施設整備事業</t>
    <phoneticPr fontId="3"/>
  </si>
  <si>
    <t>医師臨床研修病院研修医環境整備事業</t>
    <phoneticPr fontId="3"/>
  </si>
  <si>
    <t>離島等患者宿泊施設施設整備事業</t>
    <phoneticPr fontId="3"/>
  </si>
  <si>
    <t>産科医療機関施設整備事業</t>
    <phoneticPr fontId="3"/>
  </si>
  <si>
    <t>分娩取扱施設施設整備事業</t>
    <phoneticPr fontId="3"/>
  </si>
  <si>
    <t>死亡時画像診断システム施設整備事業</t>
    <phoneticPr fontId="3"/>
  </si>
  <si>
    <t>南海トラフ地震に係る津波避難対策緊急事業</t>
    <phoneticPr fontId="3"/>
  </si>
  <si>
    <t>院内感染対策施設整備事業</t>
    <phoneticPr fontId="3"/>
  </si>
  <si>
    <t>(2) 過疎地域等特定診療所施設整備事業</t>
    <phoneticPr fontId="3"/>
  </si>
  <si>
    <t>移転新築</t>
    <rPh sb="0" eb="2">
      <t>イテン</t>
    </rPh>
    <rPh sb="2" eb="4">
      <t>シンチク</t>
    </rPh>
    <phoneticPr fontId="3"/>
  </si>
  <si>
    <t>鉄筋コンクリート造</t>
    <rPh sb="0" eb="2">
      <t>テッキン</t>
    </rPh>
    <phoneticPr fontId="3"/>
  </si>
  <si>
    <t>指導部門及び住宅部門</t>
    <rPh sb="0" eb="2">
      <t>シドウ</t>
    </rPh>
    <rPh sb="2" eb="4">
      <t>ブモン</t>
    </rPh>
    <rPh sb="4" eb="5">
      <t>オヨ</t>
    </rPh>
    <rPh sb="6" eb="8">
      <t>ジュウタク</t>
    </rPh>
    <rPh sb="8" eb="10">
      <t>ブモン</t>
    </rPh>
    <phoneticPr fontId="3"/>
  </si>
  <si>
    <t>診療部門</t>
    <rPh sb="0" eb="2">
      <t>シンリョウ</t>
    </rPh>
    <rPh sb="2" eb="4">
      <t>ブモン</t>
    </rPh>
    <phoneticPr fontId="3"/>
  </si>
  <si>
    <t>へき地医療拠点病院</t>
    <rPh sb="2" eb="3">
      <t>チ</t>
    </rPh>
    <rPh sb="3" eb="5">
      <t>イリョウ</t>
    </rPh>
    <rPh sb="5" eb="7">
      <t>キョテン</t>
    </rPh>
    <rPh sb="7" eb="9">
      <t>ビョウイン</t>
    </rPh>
    <phoneticPr fontId="3"/>
  </si>
  <si>
    <t>(3) へき地保健指導所施設整備事業</t>
    <phoneticPr fontId="3"/>
  </si>
  <si>
    <t>改築</t>
    <rPh sb="0" eb="2">
      <t>カイチク</t>
    </rPh>
    <phoneticPr fontId="3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</si>
  <si>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3"/>
  </si>
  <si>
    <t>医師住宅</t>
    <rPh sb="0" eb="2">
      <t>イシ</t>
    </rPh>
    <rPh sb="2" eb="4">
      <t>ジュウタク</t>
    </rPh>
    <phoneticPr fontId="3"/>
  </si>
  <si>
    <t>指導部門</t>
    <rPh sb="0" eb="2">
      <t>シドウ</t>
    </rPh>
    <rPh sb="2" eb="4">
      <t>ブモン</t>
    </rPh>
    <phoneticPr fontId="3"/>
  </si>
  <si>
    <t>宿泊施設</t>
    <rPh sb="0" eb="2">
      <t>シュクハク</t>
    </rPh>
    <rPh sb="2" eb="4">
      <t>シセツ</t>
    </rPh>
    <phoneticPr fontId="3"/>
  </si>
  <si>
    <t>へき地診療所</t>
    <rPh sb="2" eb="3">
      <t>チ</t>
    </rPh>
    <rPh sb="3" eb="6">
      <t>シンリョウジョ</t>
    </rPh>
    <phoneticPr fontId="3"/>
  </si>
  <si>
    <t>(4) 研修医のための研修施設整備事業</t>
    <phoneticPr fontId="3"/>
  </si>
  <si>
    <t>増築</t>
    <rPh sb="0" eb="2">
      <t>ゾウチク</t>
    </rPh>
    <phoneticPr fontId="3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</si>
  <si>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3"/>
  </si>
  <si>
    <t>歯科医師住宅</t>
    <rPh sb="0" eb="4">
      <t>シカイシ</t>
    </rPh>
    <rPh sb="4" eb="6">
      <t>ジュウタク</t>
    </rPh>
    <phoneticPr fontId="3"/>
  </si>
  <si>
    <t>住宅部門</t>
    <rPh sb="0" eb="2">
      <t>ジュウタク</t>
    </rPh>
    <rPh sb="2" eb="4">
      <t>ブモン</t>
    </rPh>
    <phoneticPr fontId="3"/>
  </si>
  <si>
    <t>(5) 臨床研修病院施設整備事業</t>
    <phoneticPr fontId="3"/>
  </si>
  <si>
    <t>改修</t>
    <rPh sb="0" eb="2">
      <t>カイシュウ</t>
    </rPh>
    <phoneticPr fontId="3"/>
  </si>
  <si>
    <t>ブロック造</t>
    <rPh sb="4" eb="5">
      <t>ヅク</t>
    </rPh>
    <phoneticPr fontId="3"/>
  </si>
  <si>
    <t>看護師住宅</t>
    <rPh sb="0" eb="3">
      <t>カンゴシ</t>
    </rPh>
    <rPh sb="3" eb="5">
      <t>ジュウタク</t>
    </rPh>
    <phoneticPr fontId="3"/>
  </si>
  <si>
    <t>(6) へき地医療拠点病院施設整備事業</t>
    <phoneticPr fontId="3"/>
  </si>
  <si>
    <t>木造</t>
    <rPh sb="0" eb="2">
      <t>モクゾウ</t>
    </rPh>
    <phoneticPr fontId="3"/>
  </si>
  <si>
    <t>ヘリポート</t>
    <phoneticPr fontId="3"/>
  </si>
  <si>
    <t>(7) 医師臨床研修病院研修医環境整備事業</t>
    <phoneticPr fontId="3"/>
  </si>
  <si>
    <t>プレハブ造</t>
    <rPh sb="4" eb="5">
      <t>ツク</t>
    </rPh>
    <phoneticPr fontId="3"/>
  </si>
  <si>
    <t>(8) 離島等患者宿泊施設施設整備事業</t>
    <phoneticPr fontId="3"/>
  </si>
  <si>
    <t>(9) 産科医療機関施設整備事業</t>
    <phoneticPr fontId="3"/>
  </si>
  <si>
    <t>有</t>
    <rPh sb="0" eb="1">
      <t>アリ</t>
    </rPh>
    <phoneticPr fontId="3"/>
  </si>
  <si>
    <t>(10) 分娩取扱施設施設整備事業</t>
    <phoneticPr fontId="3"/>
  </si>
  <si>
    <t>無</t>
    <rPh sb="0" eb="1">
      <t>ナ</t>
    </rPh>
    <phoneticPr fontId="3"/>
  </si>
  <si>
    <t>(11) 死亡時画像診断システム施設整備事業</t>
    <phoneticPr fontId="3"/>
  </si>
  <si>
    <t>(12) 有床診療所等スプリンクラー等施設整備事業</t>
    <phoneticPr fontId="3"/>
  </si>
  <si>
    <t>(13) 南海トラフ日本海溝・千島海溝周辺海溝型地震に係る津波避難対策緊急事業</t>
    <rPh sb="10" eb="12">
      <t>ニホン</t>
    </rPh>
    <rPh sb="12" eb="14">
      <t>カイコウ</t>
    </rPh>
    <rPh sb="15" eb="17">
      <t>チシマ</t>
    </rPh>
    <rPh sb="17" eb="19">
      <t>カイコウ</t>
    </rPh>
    <rPh sb="19" eb="21">
      <t>シュウヘン</t>
    </rPh>
    <rPh sb="21" eb="23">
      <t>カイコウ</t>
    </rPh>
    <rPh sb="23" eb="24">
      <t>ガタ</t>
    </rPh>
    <phoneticPr fontId="3"/>
  </si>
  <si>
    <t>(14)院内感染対策施設整備事業</t>
    <phoneticPr fontId="3"/>
  </si>
  <si>
    <t>(16)新興感染症対応力強化事業（病室の感染対策に係る整備）</t>
    <rPh sb="4" eb="6">
      <t>シンコウ</t>
    </rPh>
    <rPh sb="6" eb="9">
      <t>カンセンショウ</t>
    </rPh>
    <rPh sb="9" eb="12">
      <t>タイオウリョク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phoneticPr fontId="3"/>
  </si>
  <si>
    <t>(16)新興感染症対応力強化事業（病室の感染対策に係る整備以外）</t>
    <rPh sb="4" eb="6">
      <t>シンコウ</t>
    </rPh>
    <rPh sb="6" eb="9">
      <t>カンセンショウ</t>
    </rPh>
    <rPh sb="9" eb="12">
      <t>タイオウリョク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3"/>
  </si>
  <si>
    <t>特定地域振興法の指定状況</t>
    <rPh sb="0" eb="2">
      <t>トクテイ</t>
    </rPh>
    <rPh sb="2" eb="4">
      <t>チイキ</t>
    </rPh>
    <rPh sb="4" eb="7">
      <t>シンコウホウ</t>
    </rPh>
    <rPh sb="8" eb="10">
      <t>シテイ</t>
    </rPh>
    <rPh sb="10" eb="12">
      <t>ジョウキョウ</t>
    </rPh>
    <phoneticPr fontId="3"/>
  </si>
  <si>
    <t>設置主体</t>
    <rPh sb="0" eb="2">
      <t>セッチ</t>
    </rPh>
    <rPh sb="2" eb="4">
      <t>シュタイ</t>
    </rPh>
    <phoneticPr fontId="3"/>
  </si>
  <si>
    <t>様式１　計算式</t>
    <rPh sb="0" eb="2">
      <t>ヨウシキ</t>
    </rPh>
    <rPh sb="4" eb="6">
      <t>ケイサン</t>
    </rPh>
    <rPh sb="6" eb="7">
      <t>シキ</t>
    </rPh>
    <phoneticPr fontId="3"/>
  </si>
  <si>
    <t>(1) 離島振興法 第10条第1項第1号の指定地域</t>
    <rPh sb="4" eb="6">
      <t>リトウ</t>
    </rPh>
    <rPh sb="6" eb="9">
      <t>シンコウホウ</t>
    </rPh>
    <rPh sb="17" eb="18">
      <t>ダイ</t>
    </rPh>
    <rPh sb="19" eb="20">
      <t>ゴウ</t>
    </rPh>
    <phoneticPr fontId="3"/>
  </si>
  <si>
    <t>「離島」</t>
    <rPh sb="1" eb="3">
      <t>リトウ</t>
    </rPh>
    <phoneticPr fontId="3"/>
  </si>
  <si>
    <t>01 独立行政法人</t>
    <rPh sb="3" eb="5">
      <t>ドクリツ</t>
    </rPh>
    <rPh sb="5" eb="7">
      <t>ギョウセイ</t>
    </rPh>
    <rPh sb="7" eb="9">
      <t>ホウジン</t>
    </rPh>
    <phoneticPr fontId="3"/>
  </si>
  <si>
    <t>分類</t>
    <rPh sb="0" eb="2">
      <t>ブンルイ</t>
    </rPh>
    <phoneticPr fontId="3"/>
  </si>
  <si>
    <t>国庫補助
基本額係数</t>
    <rPh sb="0" eb="2">
      <t>コッコ</t>
    </rPh>
    <rPh sb="2" eb="4">
      <t>ホジョ</t>
    </rPh>
    <rPh sb="5" eb="8">
      <t>キホンガク</t>
    </rPh>
    <rPh sb="8" eb="10">
      <t>ケイスウ</t>
    </rPh>
    <phoneticPr fontId="3"/>
  </si>
  <si>
    <t>再分類</t>
    <rPh sb="0" eb="3">
      <t>サイブンルイ</t>
    </rPh>
    <phoneticPr fontId="3"/>
  </si>
  <si>
    <t>国庫補助
所要額係数
（直接、都道府県）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チョクセツ</t>
    </rPh>
    <rPh sb="15" eb="19">
      <t>トドウフケン</t>
    </rPh>
    <phoneticPr fontId="3"/>
  </si>
  <si>
    <t>国庫補助
所要額係数
（間接）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カンセツ</t>
    </rPh>
    <phoneticPr fontId="3"/>
  </si>
  <si>
    <t>(2) 奄美群島振興開発特別措置法第1条の地域</t>
    <rPh sb="4" eb="6">
      <t>アマミ</t>
    </rPh>
    <rPh sb="6" eb="8">
      <t>グントウ</t>
    </rPh>
    <rPh sb="8" eb="10">
      <t>シンコウ</t>
    </rPh>
    <rPh sb="10" eb="12">
      <t>カイハツ</t>
    </rPh>
    <rPh sb="12" eb="14">
      <t>トクベツ</t>
    </rPh>
    <rPh sb="14" eb="17">
      <t>ソチホウ</t>
    </rPh>
    <rPh sb="17" eb="18">
      <t>ダイ</t>
    </rPh>
    <rPh sb="19" eb="20">
      <t>ジョウ</t>
    </rPh>
    <phoneticPr fontId="3"/>
  </si>
  <si>
    <t>「奄美」</t>
    <rPh sb="1" eb="3">
      <t>アマミ</t>
    </rPh>
    <phoneticPr fontId="3"/>
  </si>
  <si>
    <t>02 国立大学法人</t>
    <rPh sb="3" eb="5">
      <t>コクリツ</t>
    </rPh>
    <rPh sb="5" eb="7">
      <t>ダイガク</t>
    </rPh>
    <rPh sb="7" eb="9">
      <t>ホウジン</t>
    </rPh>
    <phoneticPr fontId="3"/>
  </si>
  <si>
    <t>へき地診療所施設整備事業</t>
  </si>
  <si>
    <t>b</t>
  </si>
  <si>
    <t>A</t>
    <phoneticPr fontId="3"/>
  </si>
  <si>
    <t>(3) 小笠原諸島振興開発特別措置法 第4条第1項の地域</t>
    <rPh sb="4" eb="7">
      <t>オガサワラ</t>
    </rPh>
    <rPh sb="7" eb="9">
      <t>ショトウ</t>
    </rPh>
    <rPh sb="9" eb="11">
      <t>シンコウ</t>
    </rPh>
    <rPh sb="11" eb="13">
      <t>カイハツ</t>
    </rPh>
    <rPh sb="13" eb="15">
      <t>トクベツ</t>
    </rPh>
    <rPh sb="15" eb="18">
      <t>ソチホウ</t>
    </rPh>
    <phoneticPr fontId="3"/>
  </si>
  <si>
    <t>「小笠原」</t>
    <rPh sb="1" eb="4">
      <t>オガサワラ</t>
    </rPh>
    <phoneticPr fontId="3"/>
  </si>
  <si>
    <t>03 国立研究開発法人</t>
    <rPh sb="3" eb="5">
      <t>コクリツ</t>
    </rPh>
    <rPh sb="5" eb="7">
      <t>ケンキュウ</t>
    </rPh>
    <rPh sb="7" eb="9">
      <t>カイハツ</t>
    </rPh>
    <rPh sb="9" eb="11">
      <t>ホウジン</t>
    </rPh>
    <phoneticPr fontId="3"/>
  </si>
  <si>
    <t>過疎地域等特定診療所施設整備事業</t>
  </si>
  <si>
    <t>A</t>
  </si>
  <si>
    <t>(4) 沖縄振興特別措置法 第3条第3号の指定地域</t>
    <rPh sb="4" eb="6">
      <t>オキナワ</t>
    </rPh>
    <rPh sb="6" eb="8">
      <t>シンコウ</t>
    </rPh>
    <rPh sb="8" eb="10">
      <t>トクベツ</t>
    </rPh>
    <rPh sb="10" eb="13">
      <t>ソチホウ</t>
    </rPh>
    <rPh sb="14" eb="15">
      <t>ダイ</t>
    </rPh>
    <rPh sb="16" eb="17">
      <t>ジョウ</t>
    </rPh>
    <rPh sb="17" eb="18">
      <t>ダイ</t>
    </rPh>
    <rPh sb="19" eb="20">
      <t>ゴウ</t>
    </rPh>
    <rPh sb="21" eb="23">
      <t>シテイ</t>
    </rPh>
    <rPh sb="23" eb="25">
      <t>チイキ</t>
    </rPh>
    <phoneticPr fontId="3"/>
  </si>
  <si>
    <t>「沖縄離島」</t>
    <rPh sb="1" eb="3">
      <t>オキナワ</t>
    </rPh>
    <rPh sb="3" eb="5">
      <t>リトウ</t>
    </rPh>
    <phoneticPr fontId="3"/>
  </si>
  <si>
    <t>04 都道府県</t>
    <rPh sb="3" eb="7">
      <t>トドウフケン</t>
    </rPh>
    <phoneticPr fontId="3"/>
  </si>
  <si>
    <t>へき地保健指導所施設整備事業</t>
  </si>
  <si>
    <t>(5) 過疎地域の持続的発展の支援に関する特別措置法 第20条第1項第1号の地域</t>
    <rPh sb="4" eb="6">
      <t>カソ</t>
    </rPh>
    <rPh sb="6" eb="8">
      <t>チイキ</t>
    </rPh>
    <rPh sb="9" eb="12">
      <t>ジゾクテキ</t>
    </rPh>
    <rPh sb="12" eb="14">
      <t>ハッテン</t>
    </rPh>
    <rPh sb="15" eb="17">
      <t>シエン</t>
    </rPh>
    <rPh sb="18" eb="19">
      <t>カン</t>
    </rPh>
    <rPh sb="21" eb="23">
      <t>トクベツ</t>
    </rPh>
    <rPh sb="23" eb="26">
      <t>ソチホウ</t>
    </rPh>
    <rPh sb="27" eb="28">
      <t>ダイ</t>
    </rPh>
    <rPh sb="30" eb="31">
      <t>ジョウ</t>
    </rPh>
    <rPh sb="31" eb="32">
      <t>ダイ</t>
    </rPh>
    <rPh sb="33" eb="34">
      <t>コウ</t>
    </rPh>
    <rPh sb="34" eb="35">
      <t>ダイ</t>
    </rPh>
    <rPh sb="36" eb="37">
      <t>ゴウ</t>
    </rPh>
    <rPh sb="38" eb="40">
      <t>チイキ</t>
    </rPh>
    <phoneticPr fontId="3"/>
  </si>
  <si>
    <t>「過疎」</t>
    <rPh sb="1" eb="3">
      <t>カソ</t>
    </rPh>
    <phoneticPr fontId="3"/>
  </si>
  <si>
    <t>05 市町村</t>
    <rPh sb="3" eb="6">
      <t>シチョウソン</t>
    </rPh>
    <phoneticPr fontId="3"/>
  </si>
  <si>
    <t>研修医のための研修施設整備事業</t>
  </si>
  <si>
    <t>c</t>
    <phoneticPr fontId="3"/>
  </si>
  <si>
    <t>-</t>
    <phoneticPr fontId="3"/>
  </si>
  <si>
    <t>(6) 豪雪地帯対策特別措置法 第2条第1項の指定地域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</si>
  <si>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「豪雪」</t>
    <rPh sb="1" eb="3">
      <t>ゴウセツ</t>
    </rPh>
    <phoneticPr fontId="3"/>
  </si>
  <si>
    <t>06 地方独立行政法人</t>
    <rPh sb="3" eb="5">
      <t>チホウ</t>
    </rPh>
    <rPh sb="5" eb="7">
      <t>ドクリツ</t>
    </rPh>
    <rPh sb="7" eb="9">
      <t>ギョウセイ</t>
    </rPh>
    <rPh sb="9" eb="11">
      <t>ホウジン</t>
    </rPh>
    <phoneticPr fontId="3"/>
  </si>
  <si>
    <t>臨床研修病院施設整備事業</t>
  </si>
  <si>
    <t>(7) 豪雪地帯対策特別措置法 第2条第2項の指定地域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</si>
  <si>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「特豪」</t>
    <rPh sb="1" eb="2">
      <t>トク</t>
    </rPh>
    <rPh sb="2" eb="3">
      <t>ゴウ</t>
    </rPh>
    <phoneticPr fontId="3"/>
  </si>
  <si>
    <t>07 日本赤十字社</t>
    <rPh sb="3" eb="5">
      <t>ニホン</t>
    </rPh>
    <rPh sb="5" eb="9">
      <t>セキジュウジシャ</t>
    </rPh>
    <phoneticPr fontId="3"/>
  </si>
  <si>
    <t>へき地医療拠点病院施設整備事業</t>
  </si>
  <si>
    <t>a</t>
    <phoneticPr fontId="3"/>
  </si>
  <si>
    <t>(8) 山村振興法 第7条第1項の指定地域</t>
    <rPh sb="4" eb="6">
      <t>サンソン</t>
    </rPh>
    <rPh sb="6" eb="9">
      <t>シンコウホウ</t>
    </rPh>
    <phoneticPr fontId="3"/>
  </si>
  <si>
    <t>「山村」</t>
    <rPh sb="1" eb="3">
      <t>サンソン</t>
    </rPh>
    <phoneticPr fontId="3"/>
  </si>
  <si>
    <t>08 済生会</t>
    <rPh sb="3" eb="6">
      <t>サイセイカイ</t>
    </rPh>
    <phoneticPr fontId="3"/>
  </si>
  <si>
    <t>医師臨床研修病院研修医環境整備事業</t>
  </si>
  <si>
    <t>b</t>
    <phoneticPr fontId="3"/>
  </si>
  <si>
    <t>(9) 半島振興法 第2条第1項の指定地域</t>
    <rPh sb="4" eb="6">
      <t>ハントウ</t>
    </rPh>
    <rPh sb="6" eb="9">
      <t>シンコウホウ</t>
    </rPh>
    <phoneticPr fontId="3"/>
  </si>
  <si>
    <t>「半島」</t>
    <rPh sb="1" eb="3">
      <t>ハントウ</t>
    </rPh>
    <phoneticPr fontId="3"/>
  </si>
  <si>
    <t>09 北海道社会事業協会</t>
    <rPh sb="3" eb="6">
      <t>ホッカイドウ</t>
    </rPh>
    <rPh sb="6" eb="8">
      <t>シャカイ</t>
    </rPh>
    <rPh sb="8" eb="10">
      <t>ジギョウ</t>
    </rPh>
    <rPh sb="10" eb="12">
      <t>キョウカイ</t>
    </rPh>
    <phoneticPr fontId="3"/>
  </si>
  <si>
    <t>離島等患者宿泊施設施設整備事業</t>
  </si>
  <si>
    <t>(10) 該当なし</t>
    <rPh sb="5" eb="7">
      <t>ガイトウ</t>
    </rPh>
    <phoneticPr fontId="3"/>
  </si>
  <si>
    <t>10 厚生連</t>
    <rPh sb="3" eb="6">
      <t>コウセイレン</t>
    </rPh>
    <phoneticPr fontId="3"/>
  </si>
  <si>
    <t>産科医療機関施設整備事業</t>
  </si>
  <si>
    <t>11 国民健康保険団体連合会</t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3"/>
  </si>
  <si>
    <t>分娩取扱施設施設整備事業</t>
  </si>
  <si>
    <t>12 健康保険組合及びその連合会</t>
    <rPh sb="3" eb="5">
      <t>ケンコウ</t>
    </rPh>
    <rPh sb="5" eb="7">
      <t>ホケン</t>
    </rPh>
    <rPh sb="7" eb="9">
      <t>クミアイ</t>
    </rPh>
    <rPh sb="9" eb="10">
      <t>オヨ</t>
    </rPh>
    <rPh sb="13" eb="16">
      <t>レンゴウカイ</t>
    </rPh>
    <phoneticPr fontId="3"/>
  </si>
  <si>
    <t>死亡時画像診断システム施設整備事業</t>
  </si>
  <si>
    <t>13 共済組合及びその連合会</t>
    <rPh sb="3" eb="5">
      <t>キョウサイ</t>
    </rPh>
    <rPh sb="5" eb="7">
      <t>クミアイ</t>
    </rPh>
    <rPh sb="7" eb="8">
      <t>オヨ</t>
    </rPh>
    <rPh sb="11" eb="14">
      <t>レンゴウカイ</t>
    </rPh>
    <phoneticPr fontId="3"/>
  </si>
  <si>
    <t>有床診療所等スプリンクラー等施設整備事業</t>
  </si>
  <si>
    <t>B</t>
    <phoneticPr fontId="3"/>
  </si>
  <si>
    <t>14 国民健康保険組合</t>
    <rPh sb="3" eb="5">
      <t>コクミン</t>
    </rPh>
    <rPh sb="5" eb="7">
      <t>ケンコウ</t>
    </rPh>
    <rPh sb="7" eb="9">
      <t>ホケン</t>
    </rPh>
    <rPh sb="9" eb="11">
      <t>クミアイ</t>
    </rPh>
    <phoneticPr fontId="3"/>
  </si>
  <si>
    <t>南海トラフ日本海溝・千島海溝周辺海溝型地震に係る津波避難対策緊急事業</t>
    <phoneticPr fontId="3"/>
  </si>
  <si>
    <t>15 公益法人</t>
    <rPh sb="3" eb="5">
      <t>コウエキ</t>
    </rPh>
    <rPh sb="5" eb="7">
      <t>ホウジン</t>
    </rPh>
    <phoneticPr fontId="3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</si>
  <si>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3"/>
  </si>
  <si>
    <t>16 医療法人</t>
    <rPh sb="3" eb="5">
      <t>イリョウ</t>
    </rPh>
    <rPh sb="5" eb="7">
      <t>ホウジン</t>
    </rPh>
    <phoneticPr fontId="3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</si>
  <si>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対策に係る整備以外）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3"/>
  </si>
  <si>
    <t>17 私立学校法人</t>
    <rPh sb="3" eb="5">
      <t>シリツ</t>
    </rPh>
    <rPh sb="5" eb="7">
      <t>ガッコウ</t>
    </rPh>
    <rPh sb="7" eb="9">
      <t>ホウジン</t>
    </rPh>
    <phoneticPr fontId="3"/>
  </si>
  <si>
    <t>院内感染対策施設整備事業</t>
  </si>
  <si>
    <t>18 社会福祉法人</t>
    <rPh sb="3" eb="5">
      <t>シャカイ</t>
    </rPh>
    <rPh sb="5" eb="7">
      <t>フクシ</t>
    </rPh>
    <rPh sb="7" eb="9">
      <t>ホウジン</t>
    </rPh>
    <phoneticPr fontId="3"/>
  </si>
  <si>
    <t>19 医療生協</t>
    <rPh sb="3" eb="5">
      <t>イリョウ</t>
    </rPh>
    <rPh sb="5" eb="7">
      <t>セイキョウ</t>
    </rPh>
    <phoneticPr fontId="3"/>
  </si>
  <si>
    <t>20 会社</t>
    <rPh sb="3" eb="5">
      <t>カイシャ</t>
    </rPh>
    <phoneticPr fontId="3"/>
  </si>
  <si>
    <t>21 その他の法人</t>
    <rPh sb="5" eb="6">
      <t>タ</t>
    </rPh>
    <rPh sb="7" eb="9">
      <t>ホウジン</t>
    </rPh>
    <phoneticPr fontId="3"/>
  </si>
  <si>
    <t>22 個人</t>
    <rPh sb="3" eb="5">
      <t>コジン</t>
    </rPh>
    <phoneticPr fontId="3"/>
  </si>
  <si>
    <t>所在する地域</t>
    <rPh sb="0" eb="2">
      <t>ショザイ</t>
    </rPh>
    <rPh sb="4" eb="6">
      <t>チイキ</t>
    </rPh>
    <phoneticPr fontId="3"/>
  </si>
  <si>
    <t>ア　前年度末において、分娩を取り扱う病院の数が１以下であり、かつ、分娩を取り扱う診療所の数が２以下である二次医療圏</t>
    <rPh sb="2" eb="5">
      <t>ゼンネンド</t>
    </rPh>
    <rPh sb="5" eb="6">
      <t>マツ</t>
    </rPh>
    <rPh sb="11" eb="13">
      <t>ブンベン</t>
    </rPh>
    <rPh sb="14" eb="15">
      <t>ト</t>
    </rPh>
    <rPh sb="16" eb="17">
      <t>アツカ</t>
    </rPh>
    <rPh sb="18" eb="20">
      <t>ビョウイン</t>
    </rPh>
    <rPh sb="21" eb="22">
      <t>カズ</t>
    </rPh>
    <rPh sb="24" eb="26">
      <t>イカ</t>
    </rPh>
    <rPh sb="33" eb="35">
      <t>ブンベン</t>
    </rPh>
    <rPh sb="36" eb="37">
      <t>ト</t>
    </rPh>
    <rPh sb="38" eb="39">
      <t>アツカ</t>
    </rPh>
    <rPh sb="40" eb="43">
      <t>シンリョウジョ</t>
    </rPh>
    <rPh sb="44" eb="45">
      <t>カズ</t>
    </rPh>
    <rPh sb="47" eb="49">
      <t>イカ</t>
    </rPh>
    <rPh sb="52" eb="54">
      <t>ニジ</t>
    </rPh>
    <rPh sb="54" eb="57">
      <t>イリョウケン</t>
    </rPh>
    <phoneticPr fontId="3"/>
  </si>
  <si>
    <t>イ　以下に該当する地域で、かつ、他に産科医療機関のない離島</t>
    <rPh sb="2" eb="4">
      <t>イカ</t>
    </rPh>
    <rPh sb="5" eb="7">
      <t>ガイトウ</t>
    </rPh>
    <rPh sb="9" eb="11">
      <t>チイキ</t>
    </rPh>
    <rPh sb="16" eb="17">
      <t>タ</t>
    </rPh>
    <rPh sb="18" eb="20">
      <t>サンカ</t>
    </rPh>
    <rPh sb="20" eb="22">
      <t>イリョウ</t>
    </rPh>
    <rPh sb="22" eb="24">
      <t>キカン</t>
    </rPh>
    <rPh sb="27" eb="29">
      <t>リトウ</t>
    </rPh>
    <phoneticPr fontId="3"/>
  </si>
  <si>
    <t>（ア）離島振興法 第2条第1項の指定地域</t>
    <rPh sb="3" eb="5">
      <t>リトウ</t>
    </rPh>
    <rPh sb="5" eb="8">
      <t>シンコウホウ</t>
    </rPh>
    <phoneticPr fontId="3"/>
  </si>
  <si>
    <t>（イ）奄美群島振興開発特別措置法第1条の地域</t>
    <rPh sb="3" eb="5">
      <t>アマミ</t>
    </rPh>
    <rPh sb="5" eb="7">
      <t>グントウ</t>
    </rPh>
    <rPh sb="7" eb="9">
      <t>シンコウ</t>
    </rPh>
    <rPh sb="9" eb="11">
      <t>カイハツ</t>
    </rPh>
    <rPh sb="11" eb="13">
      <t>トクベツ</t>
    </rPh>
    <rPh sb="13" eb="16">
      <t>ソチホウ</t>
    </rPh>
    <rPh sb="16" eb="17">
      <t>ダイ</t>
    </rPh>
    <rPh sb="18" eb="19">
      <t>ジョウ</t>
    </rPh>
    <phoneticPr fontId="3"/>
  </si>
  <si>
    <t>（ウ）小笠原諸島振興開発特別措置法 第4条第1項の地域</t>
    <rPh sb="3" eb="6">
      <t>オガサワラ</t>
    </rPh>
    <rPh sb="6" eb="8">
      <t>ショトウ</t>
    </rPh>
    <rPh sb="8" eb="10">
      <t>シンコウ</t>
    </rPh>
    <rPh sb="10" eb="12">
      <t>カイハツ</t>
    </rPh>
    <rPh sb="12" eb="14">
      <t>トクベツ</t>
    </rPh>
    <rPh sb="14" eb="17">
      <t>ソチホウ</t>
    </rPh>
    <phoneticPr fontId="3"/>
  </si>
  <si>
    <t>（エ）沖縄振興特別措置法 第3条第3号の指定地域</t>
    <rPh sb="3" eb="5">
      <t>オキナワ</t>
    </rPh>
    <rPh sb="5" eb="7">
      <t>シンコウ</t>
    </rPh>
    <rPh sb="7" eb="9">
      <t>トクベツ</t>
    </rPh>
    <rPh sb="9" eb="12">
      <t>ソチホウ</t>
    </rPh>
    <rPh sb="13" eb="14">
      <t>ダイ</t>
    </rPh>
    <rPh sb="15" eb="16">
      <t>ジョウ</t>
    </rPh>
    <rPh sb="16" eb="17">
      <t>ダイ</t>
    </rPh>
    <rPh sb="18" eb="19">
      <t>ゴウ</t>
    </rPh>
    <rPh sb="20" eb="22">
      <t>シテイ</t>
    </rPh>
    <rPh sb="22" eb="24">
      <t>チイキ</t>
    </rPh>
    <phoneticPr fontId="3"/>
  </si>
  <si>
    <t>スプリンクラー等の種類</t>
    <rPh sb="7" eb="8">
      <t>トウ</t>
    </rPh>
    <rPh sb="9" eb="11">
      <t>シュルイ</t>
    </rPh>
    <phoneticPr fontId="3"/>
  </si>
  <si>
    <t>1.通常型スプリンクラー</t>
    <rPh sb="2" eb="4">
      <t>ツウジョウ</t>
    </rPh>
    <rPh sb="4" eb="5">
      <t>カタ</t>
    </rPh>
    <phoneticPr fontId="3"/>
  </si>
  <si>
    <t>2.水道連結型スプリンクラー</t>
    <rPh sb="2" eb="4">
      <t>スイドウ</t>
    </rPh>
    <rPh sb="4" eb="6">
      <t>レンケツ</t>
    </rPh>
    <rPh sb="6" eb="7">
      <t>ガタ</t>
    </rPh>
    <phoneticPr fontId="3"/>
  </si>
  <si>
    <t>3.パッケージ型自動消火設備</t>
    <rPh sb="7" eb="8">
      <t>カタ</t>
    </rPh>
    <rPh sb="8" eb="10">
      <t>ジドウ</t>
    </rPh>
    <rPh sb="10" eb="12">
      <t>ショウカ</t>
    </rPh>
    <rPh sb="12" eb="14">
      <t>セツビ</t>
    </rPh>
    <phoneticPr fontId="3"/>
  </si>
  <si>
    <t>火災通報装置</t>
    <phoneticPr fontId="3"/>
  </si>
  <si>
    <r>
      <t xml:space="preserve">非常通報装置機能 </t>
    </r>
    <r>
      <rPr>
        <b/>
        <sz val="11"/>
        <color theme="1"/>
        <rFont val="ＭＳ Ｐゴシック"/>
        <family val="3"/>
        <charset val="128"/>
        <scheme val="minor"/>
      </rPr>
      <t>有り</t>
    </r>
    <rPh sb="0" eb="2">
      <t>ヒジョウ</t>
    </rPh>
    <rPh sb="2" eb="4">
      <t>ツウホウ</t>
    </rPh>
    <rPh sb="4" eb="6">
      <t>ソウチ</t>
    </rPh>
    <rPh sb="6" eb="8">
      <t>キノウ</t>
    </rPh>
    <rPh sb="9" eb="10">
      <t>ア</t>
    </rPh>
    <phoneticPr fontId="3"/>
  </si>
  <si>
    <r>
      <t xml:space="preserve">非常通報装置機能 </t>
    </r>
    <r>
      <rPr>
        <b/>
        <sz val="11"/>
        <color theme="1"/>
        <rFont val="ＭＳ Ｐゴシック"/>
        <family val="3"/>
        <charset val="128"/>
        <scheme val="minor"/>
      </rPr>
      <t>無し</t>
    </r>
    <rPh sb="0" eb="2">
      <t>ヒジョウ</t>
    </rPh>
    <rPh sb="2" eb="4">
      <t>ツウホウ</t>
    </rPh>
    <rPh sb="4" eb="6">
      <t>ソウチ</t>
    </rPh>
    <rPh sb="6" eb="8">
      <t>キノウ</t>
    </rPh>
    <rPh sb="9" eb="10">
      <t>ナ</t>
    </rPh>
    <phoneticPr fontId="3"/>
  </si>
  <si>
    <t>令和９年度　施設整備　要望調査票</t>
    <rPh sb="0" eb="2">
      <t>レイワ</t>
    </rPh>
    <rPh sb="3" eb="5">
      <t>ネンド</t>
    </rPh>
    <rPh sb="5" eb="7">
      <t>ヘイネンド</t>
    </rPh>
    <rPh sb="6" eb="8">
      <t>シセツ</t>
    </rPh>
    <rPh sb="8" eb="10">
      <t>セイビ</t>
    </rPh>
    <rPh sb="11" eb="13">
      <t>ヨウボウ</t>
    </rPh>
    <rPh sb="13" eb="16">
      <t>チョウサヒョウ</t>
    </rPh>
    <phoneticPr fontId="3"/>
  </si>
  <si>
    <t>図面作成費、設計事務費</t>
    <rPh sb="0" eb="2">
      <t>ズメン</t>
    </rPh>
    <rPh sb="2" eb="5">
      <t>サクセイヒ</t>
    </rPh>
    <rPh sb="6" eb="8">
      <t>セッケイ</t>
    </rPh>
    <rPh sb="8" eb="11">
      <t>ジムヒ</t>
    </rPh>
    <phoneticPr fontId="3"/>
  </si>
  <si>
    <t>過去同一補助の有無</t>
    <rPh sb="0" eb="2">
      <t>カコ</t>
    </rPh>
    <rPh sb="2" eb="4">
      <t>ドウイツ</t>
    </rPh>
    <rPh sb="4" eb="6">
      <t>ホジョ</t>
    </rPh>
    <rPh sb="7" eb="9">
      <t>ウム</t>
    </rPh>
    <phoneticPr fontId="3"/>
  </si>
  <si>
    <t>有：</t>
    <rPh sb="0" eb="1">
      <t>アリ</t>
    </rPh>
    <phoneticPr fontId="3"/>
  </si>
  <si>
    <t>無</t>
    <rPh sb="0" eb="1">
      <t>ナシ</t>
    </rPh>
    <phoneticPr fontId="3"/>
  </si>
  <si>
    <t>※有の場合には原則補助対象外です。特別な事情がある場合には別途ご相談ください。</t>
    <rPh sb="1" eb="2">
      <t>アリ</t>
    </rPh>
    <rPh sb="3" eb="5">
      <t>バアイ</t>
    </rPh>
    <rPh sb="7" eb="9">
      <t>ゲンソク</t>
    </rPh>
    <rPh sb="9" eb="14">
      <t>ホジョタイショウガイ</t>
    </rPh>
    <rPh sb="17" eb="19">
      <t>トクベツ</t>
    </rPh>
    <rPh sb="20" eb="22">
      <t>ジジョウ</t>
    </rPh>
    <rPh sb="25" eb="27">
      <t>バアイ</t>
    </rPh>
    <rPh sb="29" eb="31">
      <t>ベット</t>
    </rPh>
    <rPh sb="32" eb="34">
      <t>ソウダン</t>
    </rPh>
    <phoneticPr fontId="3"/>
  </si>
  <si>
    <t>整備後の合計面積（㎡）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</si>
</sst>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\(@\)"/>
    <numFmt numFmtId="177" formatCode="#,##0.00;&quot;△ &quot;#,##0.00"/>
    <numFmt numFmtId="178" formatCode="#,##0_ "/>
    <numFmt numFmtId="179" formatCode="#,##0.00&quot;㎡&quot;"/>
    <numFmt numFmtId="180" formatCode="\(#,##0.00&quot;㎡&quot;\)"/>
    <numFmt numFmtId="181" formatCode="#&quot;床&quot;"/>
    <numFmt numFmtId="182" formatCode="#,##0.00_ "/>
    <numFmt numFmtId="183" formatCode="#,###"/>
    <numFmt numFmtId="184" formatCode="#,###.00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0"/>
      <name val="游ゴシック"/>
      <family val="3"/>
      <charset val="128"/>
    </font>
    <font>
      <sz val="9"/>
      <name val="ＭＳ 明朝"/>
      <family val="1"/>
      <charset val="128"/>
    </font>
    <font>
      <b/>
      <sz val="28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0" fontId="26" fillId="0" borderId="0"/>
  </cellStyleXfs>
  <cellXfs count="336">
    <xf numFmtId="0" fontId="0" fillId="0" borderId="0" xfId="0"/>
    <xf numFmtId="0" fontId="5" fillId="0" borderId="0" xfId="1">
      <alignment vertical="center"/>
    </xf>
    <xf numFmtId="0" fontId="5" fillId="2" borderId="0" xfId="1" applyFill="1">
      <alignment vertical="center"/>
    </xf>
    <xf numFmtId="0" fontId="6" fillId="0" borderId="29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3" xfId="1" applyBorder="1">
      <alignment vertical="center"/>
    </xf>
    <xf numFmtId="0" fontId="5" fillId="2" borderId="13" xfId="1" applyFill="1" applyBorder="1">
      <alignment vertical="center"/>
    </xf>
    <xf numFmtId="0" fontId="5" fillId="0" borderId="0" xfId="1" applyAlignment="1">
      <alignment vertical="center" wrapText="1"/>
    </xf>
    <xf numFmtId="178" fontId="5" fillId="0" borderId="0" xfId="1" applyNumberFormat="1">
      <alignment vertical="center"/>
    </xf>
    <xf numFmtId="177" fontId="6" fillId="0" borderId="30" xfId="0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2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" borderId="13" xfId="1" applyFill="1" applyBorder="1">
      <alignment vertical="center"/>
    </xf>
    <xf numFmtId="0" fontId="5" fillId="5" borderId="0" xfId="1" applyFill="1">
      <alignment vertical="center"/>
    </xf>
    <xf numFmtId="0" fontId="0" fillId="5" borderId="0" xfId="0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2" fontId="0" fillId="5" borderId="0" xfId="0" applyNumberFormat="1" applyFill="1" applyAlignment="1">
      <alignment horizontal="center" vertical="center"/>
    </xf>
    <xf numFmtId="0" fontId="5" fillId="5" borderId="0" xfId="1" applyFill="1" applyAlignment="1">
      <alignment vertical="center" wrapText="1"/>
    </xf>
    <xf numFmtId="183" fontId="6" fillId="0" borderId="6" xfId="0" applyNumberFormat="1" applyFont="1" applyBorder="1" applyAlignment="1">
      <alignment horizontal="right" vertical="center" shrinkToFit="1"/>
    </xf>
    <xf numFmtId="183" fontId="6" fillId="0" borderId="30" xfId="0" applyNumberFormat="1" applyFont="1" applyBorder="1" applyAlignment="1">
      <alignment horizontal="right" vertical="center" shrinkToFit="1"/>
    </xf>
    <xf numFmtId="183" fontId="6" fillId="0" borderId="1" xfId="0" applyNumberFormat="1" applyFont="1" applyBorder="1" applyAlignment="1">
      <alignment vertical="center" shrinkToFit="1"/>
    </xf>
    <xf numFmtId="183" fontId="6" fillId="0" borderId="18" xfId="0" applyNumberFormat="1" applyFont="1" applyBorder="1" applyAlignment="1">
      <alignment vertical="center" shrinkToFit="1"/>
    </xf>
    <xf numFmtId="183" fontId="6" fillId="0" borderId="21" xfId="0" applyNumberFormat="1" applyFont="1" applyBorder="1" applyAlignment="1">
      <alignment vertical="center" shrinkToFit="1"/>
    </xf>
    <xf numFmtId="183" fontId="6" fillId="0" borderId="27" xfId="0" applyNumberFormat="1" applyFont="1" applyBorder="1" applyAlignment="1">
      <alignment vertical="center" shrinkToFit="1"/>
    </xf>
    <xf numFmtId="184" fontId="6" fillId="0" borderId="6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7" fillId="8" borderId="0" xfId="1" applyFont="1" applyFill="1">
      <alignment vertical="center"/>
    </xf>
    <xf numFmtId="0" fontId="7" fillId="5" borderId="0" xfId="1" applyFont="1" applyFill="1" applyAlignment="1">
      <alignment vertical="center" wrapText="1"/>
    </xf>
    <xf numFmtId="182" fontId="15" fillId="0" borderId="30" xfId="0" applyNumberFormat="1" applyFont="1" applyBorder="1" applyAlignment="1">
      <alignment vertical="center" shrinkToFit="1"/>
    </xf>
    <xf numFmtId="3" fontId="6" fillId="0" borderId="6" xfId="0" applyNumberFormat="1" applyFont="1" applyBorder="1" applyAlignment="1">
      <alignment horizontal="right" vertical="center" shrinkToFit="1"/>
    </xf>
    <xf numFmtId="183" fontId="6" fillId="0" borderId="19" xfId="0" applyNumberFormat="1" applyFont="1" applyBorder="1" applyAlignment="1">
      <alignment vertical="center" shrinkToFit="1"/>
    </xf>
    <xf numFmtId="183" fontId="6" fillId="0" borderId="6" xfId="0" applyNumberFormat="1" applyFont="1" applyBorder="1" applyAlignment="1">
      <alignment vertical="center" shrinkToFit="1"/>
    </xf>
    <xf numFmtId="183" fontId="6" fillId="0" borderId="8" xfId="0" applyNumberFormat="1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39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49" fontId="18" fillId="0" borderId="0" xfId="0" applyNumberFormat="1" applyFont="1" applyAlignment="1">
      <alignment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right" vertical="center" shrinkToFit="1"/>
    </xf>
    <xf numFmtId="181" fontId="11" fillId="0" borderId="13" xfId="0" applyNumberFormat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shrinkToFit="1"/>
    </xf>
    <xf numFmtId="181" fontId="13" fillId="0" borderId="0" xfId="0" applyNumberFormat="1" applyFont="1" applyAlignment="1">
      <alignment horizontal="center" vertical="center" shrinkToFit="1"/>
    </xf>
    <xf numFmtId="18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81" fontId="11" fillId="0" borderId="0" xfId="0" applyNumberFormat="1" applyFont="1" applyAlignment="1">
      <alignment horizontal="center" vertical="center" shrinkToFit="1"/>
    </xf>
    <xf numFmtId="181" fontId="11" fillId="0" borderId="0" xfId="0" applyNumberFormat="1" applyFont="1" applyAlignment="1">
      <alignment horizontal="right" vertical="center" shrinkToFit="1"/>
    </xf>
    <xf numFmtId="0" fontId="20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1" fillId="0" borderId="51" xfId="0" applyFont="1" applyBorder="1" applyAlignment="1">
      <alignment vertical="center"/>
    </xf>
    <xf numFmtId="178" fontId="6" fillId="0" borderId="50" xfId="0" applyNumberFormat="1" applyFont="1" applyBorder="1" applyAlignment="1">
      <alignment horizontal="right" vertical="center" shrinkToFit="1"/>
    </xf>
    <xf numFmtId="183" fontId="9" fillId="0" borderId="30" xfId="0" applyNumberFormat="1" applyFont="1" applyBorder="1" applyAlignment="1">
      <alignment vertical="center" shrinkToFit="1"/>
    </xf>
    <xf numFmtId="183" fontId="6" fillId="0" borderId="56" xfId="0" applyNumberFormat="1" applyFont="1" applyBorder="1" applyAlignment="1">
      <alignment vertical="center" shrinkToFit="1"/>
    </xf>
    <xf numFmtId="0" fontId="11" fillId="0" borderId="60" xfId="0" applyFont="1" applyBorder="1" applyAlignment="1">
      <alignment vertical="center"/>
    </xf>
    <xf numFmtId="0" fontId="6" fillId="0" borderId="59" xfId="0" applyFont="1" applyBorder="1" applyAlignment="1">
      <alignment horizontal="right" vertical="center" wrapText="1"/>
    </xf>
    <xf numFmtId="183" fontId="6" fillId="0" borderId="65" xfId="0" applyNumberFormat="1" applyFont="1" applyBorder="1" applyAlignment="1">
      <alignment vertical="center" shrinkToFit="1"/>
    </xf>
    <xf numFmtId="183" fontId="6" fillId="0" borderId="44" xfId="0" applyNumberFormat="1" applyFont="1" applyBorder="1" applyAlignment="1">
      <alignment vertical="center" shrinkToFit="1"/>
    </xf>
    <xf numFmtId="183" fontId="6" fillId="0" borderId="45" xfId="0" applyNumberFormat="1" applyFont="1" applyBorder="1" applyAlignment="1">
      <alignment vertical="center" shrinkToFit="1"/>
    </xf>
    <xf numFmtId="0" fontId="11" fillId="0" borderId="68" xfId="0" applyFont="1" applyBorder="1" applyAlignment="1">
      <alignment vertical="center"/>
    </xf>
    <xf numFmtId="183" fontId="6" fillId="0" borderId="69" xfId="0" applyNumberFormat="1" applyFont="1" applyBorder="1" applyAlignment="1">
      <alignment vertical="center" shrinkToFit="1"/>
    </xf>
    <xf numFmtId="183" fontId="6" fillId="0" borderId="70" xfId="0" applyNumberFormat="1" applyFont="1" applyBorder="1" applyAlignment="1">
      <alignment vertical="center" shrinkToFit="1"/>
    </xf>
    <xf numFmtId="183" fontId="6" fillId="0" borderId="71" xfId="0" applyNumberFormat="1" applyFont="1" applyBorder="1" applyAlignment="1">
      <alignment vertical="center" shrinkToFit="1"/>
    </xf>
    <xf numFmtId="183" fontId="6" fillId="0" borderId="62" xfId="0" applyNumberFormat="1" applyFont="1" applyBorder="1" applyAlignment="1">
      <alignment vertical="center" shrinkToFit="1"/>
    </xf>
    <xf numFmtId="0" fontId="11" fillId="0" borderId="66" xfId="0" applyFont="1" applyBorder="1" applyAlignment="1">
      <alignment vertical="center"/>
    </xf>
    <xf numFmtId="182" fontId="15" fillId="0" borderId="34" xfId="0" applyNumberFormat="1" applyFont="1" applyBorder="1" applyAlignment="1">
      <alignment vertical="center" shrinkToFit="1"/>
    </xf>
    <xf numFmtId="184" fontId="8" fillId="0" borderId="6" xfId="0" applyNumberFormat="1" applyFont="1" applyBorder="1" applyAlignment="1">
      <alignment vertical="center" shrinkToFit="1"/>
    </xf>
    <xf numFmtId="183" fontId="8" fillId="0" borderId="8" xfId="0" applyNumberFormat="1" applyFont="1" applyBorder="1" applyAlignment="1">
      <alignment vertical="center" shrinkToFit="1"/>
    </xf>
    <xf numFmtId="182" fontId="15" fillId="0" borderId="23" xfId="0" applyNumberFormat="1" applyFont="1" applyBorder="1" applyAlignment="1">
      <alignment vertical="center" shrinkToFit="1"/>
    </xf>
    <xf numFmtId="0" fontId="6" fillId="0" borderId="75" xfId="0" applyFont="1" applyBorder="1" applyAlignment="1">
      <alignment vertical="center" wrapText="1"/>
    </xf>
    <xf numFmtId="0" fontId="11" fillId="0" borderId="12" xfId="0" applyFont="1" applyBorder="1" applyAlignment="1">
      <alignment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179" fontId="11" fillId="0" borderId="40" xfId="0" applyNumberFormat="1" applyFont="1" applyBorder="1" applyAlignment="1">
      <alignment vertical="center"/>
    </xf>
    <xf numFmtId="0" fontId="11" fillId="0" borderId="46" xfId="0" applyFont="1" applyBorder="1" applyAlignment="1">
      <alignment horizontal="left" vertical="center" shrinkToFit="1"/>
    </xf>
    <xf numFmtId="0" fontId="11" fillId="0" borderId="77" xfId="0" applyFont="1" applyBorder="1" applyAlignment="1">
      <alignment vertical="center" wrapText="1" shrinkToFit="1"/>
    </xf>
    <xf numFmtId="0" fontId="11" fillId="0" borderId="48" xfId="0" applyFont="1" applyBorder="1" applyAlignment="1">
      <alignment vertical="center" wrapText="1" shrinkToFit="1"/>
    </xf>
    <xf numFmtId="0" fontId="11" fillId="0" borderId="79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180" fontId="11" fillId="0" borderId="40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49" fontId="25" fillId="0" borderId="0" xfId="0" applyNumberFormat="1" applyFont="1" applyAlignment="1">
      <alignment vertical="center"/>
    </xf>
    <xf numFmtId="0" fontId="6" fillId="0" borderId="31" xfId="0" applyFont="1" applyBorder="1" applyAlignment="1">
      <alignment vertical="center" textRotation="255" wrapText="1"/>
    </xf>
    <xf numFmtId="0" fontId="11" fillId="0" borderId="32" xfId="0" applyFont="1" applyBorder="1" applyAlignment="1">
      <alignment vertical="center"/>
    </xf>
    <xf numFmtId="183" fontId="6" fillId="0" borderId="31" xfId="0" applyNumberFormat="1" applyFont="1" applyBorder="1" applyAlignment="1">
      <alignment vertical="center" shrinkToFit="1"/>
    </xf>
    <xf numFmtId="183" fontId="6" fillId="0" borderId="42" xfId="0" applyNumberFormat="1" applyFont="1" applyBorder="1" applyAlignment="1">
      <alignment vertical="center" shrinkToFit="1"/>
    </xf>
    <xf numFmtId="183" fontId="6" fillId="0" borderId="33" xfId="0" applyNumberFormat="1" applyFont="1" applyBorder="1" applyAlignment="1">
      <alignment vertical="center" shrinkToFit="1"/>
    </xf>
    <xf numFmtId="38" fontId="17" fillId="0" borderId="0" xfId="6" applyFont="1" applyFill="1" applyAlignment="1">
      <alignment vertical="center"/>
    </xf>
    <xf numFmtId="38" fontId="17" fillId="6" borderId="10" xfId="6" applyFont="1" applyFill="1" applyBorder="1" applyAlignment="1">
      <alignment vertical="center"/>
    </xf>
    <xf numFmtId="38" fontId="27" fillId="0" borderId="10" xfId="6" applyFont="1" applyBorder="1" applyAlignment="1">
      <alignment vertical="center"/>
    </xf>
    <xf numFmtId="38" fontId="27" fillId="0" borderId="0" xfId="6" applyFont="1" applyBorder="1" applyAlignment="1">
      <alignment vertical="center"/>
    </xf>
    <xf numFmtId="57" fontId="27" fillId="0" borderId="0" xfId="6" applyNumberFormat="1" applyFont="1" applyBorder="1" applyAlignment="1">
      <alignment vertical="center"/>
    </xf>
    <xf numFmtId="38" fontId="27" fillId="0" borderId="0" xfId="6" applyFont="1" applyAlignment="1">
      <alignment vertical="center"/>
    </xf>
    <xf numFmtId="38" fontId="27" fillId="9" borderId="0" xfId="6" applyFont="1" applyFill="1" applyAlignment="1">
      <alignment vertical="center"/>
    </xf>
    <xf numFmtId="0" fontId="26" fillId="0" borderId="0" xfId="7"/>
    <xf numFmtId="38" fontId="28" fillId="10" borderId="1" xfId="6" applyFont="1" applyFill="1" applyBorder="1" applyAlignment="1">
      <alignment vertical="center"/>
    </xf>
    <xf numFmtId="57" fontId="28" fillId="10" borderId="1" xfId="6" applyNumberFormat="1" applyFont="1" applyFill="1" applyBorder="1" applyAlignment="1">
      <alignment horizontal="center" vertical="center"/>
    </xf>
    <xf numFmtId="57" fontId="28" fillId="10" borderId="2" xfId="6" applyNumberFormat="1" applyFont="1" applyFill="1" applyBorder="1" applyAlignment="1">
      <alignment horizontal="center" vertical="center"/>
    </xf>
    <xf numFmtId="57" fontId="28" fillId="10" borderId="3" xfId="6" applyNumberFormat="1" applyFont="1" applyFill="1" applyBorder="1" applyAlignment="1">
      <alignment horizontal="center" vertical="center"/>
    </xf>
    <xf numFmtId="38" fontId="28" fillId="10" borderId="1" xfId="6" applyFont="1" applyFill="1" applyBorder="1" applyAlignment="1">
      <alignment horizontal="center" vertical="center"/>
    </xf>
    <xf numFmtId="38" fontId="28" fillId="10" borderId="2" xfId="6" applyFont="1" applyFill="1" applyBorder="1" applyAlignment="1">
      <alignment horizontal="center" vertical="center"/>
    </xf>
    <xf numFmtId="176" fontId="28" fillId="10" borderId="2" xfId="7" applyNumberFormat="1" applyFont="1" applyFill="1" applyBorder="1" applyAlignment="1">
      <alignment horizontal="right" vertical="center"/>
    </xf>
    <xf numFmtId="176" fontId="28" fillId="10" borderId="1" xfId="7" applyNumberFormat="1" applyFont="1" applyFill="1" applyBorder="1" applyAlignment="1">
      <alignment horizontal="right" vertical="center"/>
    </xf>
    <xf numFmtId="57" fontId="28" fillId="10" borderId="2" xfId="6" applyNumberFormat="1" applyFont="1" applyFill="1" applyBorder="1" applyAlignment="1">
      <alignment vertical="center"/>
    </xf>
    <xf numFmtId="38" fontId="28" fillId="10" borderId="4" xfId="6" applyFont="1" applyFill="1" applyBorder="1" applyAlignment="1">
      <alignment vertical="center"/>
    </xf>
    <xf numFmtId="38" fontId="28" fillId="9" borderId="4" xfId="6" applyFont="1" applyFill="1" applyBorder="1" applyAlignment="1">
      <alignment vertical="center"/>
    </xf>
    <xf numFmtId="38" fontId="28" fillId="10" borderId="6" xfId="6" applyFont="1" applyFill="1" applyBorder="1" applyAlignment="1">
      <alignment horizontal="center" vertical="center" wrapText="1"/>
    </xf>
    <xf numFmtId="57" fontId="28" fillId="10" borderId="5" xfId="6" applyNumberFormat="1" applyFont="1" applyFill="1" applyBorder="1" applyAlignment="1">
      <alignment horizontal="center" vertical="center"/>
    </xf>
    <xf numFmtId="57" fontId="28" fillId="10" borderId="5" xfId="6" applyNumberFormat="1" applyFont="1" applyFill="1" applyBorder="1" applyAlignment="1">
      <alignment horizontal="centerContinuous" vertical="center" wrapText="1"/>
    </xf>
    <xf numFmtId="57" fontId="28" fillId="10" borderId="0" xfId="6" applyNumberFormat="1" applyFont="1" applyFill="1" applyBorder="1" applyAlignment="1">
      <alignment horizontal="centerContinuous" vertical="center" wrapText="1"/>
    </xf>
    <xf numFmtId="57" fontId="28" fillId="10" borderId="6" xfId="6" applyNumberFormat="1" applyFont="1" applyFill="1" applyBorder="1" applyAlignment="1">
      <alignment horizontal="center" vertical="center"/>
    </xf>
    <xf numFmtId="38" fontId="28" fillId="10" borderId="6" xfId="6" applyFont="1" applyFill="1" applyBorder="1" applyAlignment="1">
      <alignment horizontal="center" vertical="center"/>
    </xf>
    <xf numFmtId="38" fontId="28" fillId="10" borderId="5" xfId="6" applyFont="1" applyFill="1" applyBorder="1" applyAlignment="1">
      <alignment horizontal="center" vertical="center"/>
    </xf>
    <xf numFmtId="38" fontId="28" fillId="10" borderId="5" xfId="6" applyFont="1" applyFill="1" applyBorder="1" applyAlignment="1">
      <alignment horizontal="center" vertical="center" wrapText="1"/>
    </xf>
    <xf numFmtId="40" fontId="28" fillId="10" borderId="5" xfId="6" applyNumberFormat="1" applyFont="1" applyFill="1" applyBorder="1" applyAlignment="1">
      <alignment horizontal="center" vertical="center" wrapText="1"/>
    </xf>
    <xf numFmtId="40" fontId="28" fillId="10" borderId="5" xfId="6" applyNumberFormat="1" applyFont="1" applyFill="1" applyBorder="1" applyAlignment="1">
      <alignment horizontal="centerContinuous" vertical="center"/>
    </xf>
    <xf numFmtId="57" fontId="28" fillId="10" borderId="5" xfId="6" applyNumberFormat="1" applyFont="1" applyFill="1" applyBorder="1" applyAlignment="1">
      <alignment horizontal="centerContinuous" vertical="center"/>
    </xf>
    <xf numFmtId="38" fontId="28" fillId="10" borderId="7" xfId="6" applyFont="1" applyFill="1" applyBorder="1" applyAlignment="1">
      <alignment horizontal="centerContinuous" vertical="center"/>
    </xf>
    <xf numFmtId="38" fontId="28" fillId="9" borderId="7" xfId="6" applyFont="1" applyFill="1" applyBorder="1" applyAlignment="1">
      <alignment horizontal="centerContinuous" vertical="center"/>
    </xf>
    <xf numFmtId="38" fontId="28" fillId="0" borderId="0" xfId="6" applyFont="1" applyAlignment="1">
      <alignment vertical="center"/>
    </xf>
    <xf numFmtId="38" fontId="28" fillId="10" borderId="8" xfId="6" applyFont="1" applyFill="1" applyBorder="1" applyAlignment="1">
      <alignment vertical="center"/>
    </xf>
    <xf numFmtId="57" fontId="28" fillId="10" borderId="8" xfId="6" applyNumberFormat="1" applyFont="1" applyFill="1" applyBorder="1" applyAlignment="1">
      <alignment horizontal="center" vertical="center"/>
    </xf>
    <xf numFmtId="57" fontId="28" fillId="10" borderId="9" xfId="6" applyNumberFormat="1" applyFont="1" applyFill="1" applyBorder="1" applyAlignment="1">
      <alignment horizontal="center" vertical="center"/>
    </xf>
    <xf numFmtId="57" fontId="28" fillId="10" borderId="10" xfId="6" applyNumberFormat="1" applyFont="1" applyFill="1" applyBorder="1" applyAlignment="1">
      <alignment horizontal="center" vertical="center"/>
    </xf>
    <xf numFmtId="38" fontId="28" fillId="10" borderId="9" xfId="6" applyFont="1" applyFill="1" applyBorder="1" applyAlignment="1">
      <alignment vertical="center"/>
    </xf>
    <xf numFmtId="38" fontId="28" fillId="10" borderId="9" xfId="6" applyFont="1" applyFill="1" applyBorder="1" applyAlignment="1">
      <alignment horizontal="center" vertical="center"/>
    </xf>
    <xf numFmtId="40" fontId="28" fillId="10" borderId="9" xfId="6" applyNumberFormat="1" applyFont="1" applyFill="1" applyBorder="1" applyAlignment="1">
      <alignment horizontal="center" vertical="center"/>
    </xf>
    <xf numFmtId="38" fontId="28" fillId="10" borderId="8" xfId="6" applyFont="1" applyFill="1" applyBorder="1" applyAlignment="1">
      <alignment horizontal="center" vertical="center"/>
    </xf>
    <xf numFmtId="0" fontId="28" fillId="10" borderId="9" xfId="7" applyFont="1" applyFill="1" applyBorder="1" applyAlignment="1">
      <alignment horizontal="right" vertical="center"/>
    </xf>
    <xf numFmtId="0" fontId="28" fillId="10" borderId="11" xfId="7" applyFont="1" applyFill="1" applyBorder="1" applyAlignment="1">
      <alignment vertical="center"/>
    </xf>
    <xf numFmtId="0" fontId="28" fillId="9" borderId="11" xfId="7" applyFont="1" applyFill="1" applyBorder="1" applyAlignment="1">
      <alignment vertical="center"/>
    </xf>
    <xf numFmtId="0" fontId="29" fillId="10" borderId="8" xfId="7" applyFont="1" applyFill="1" applyBorder="1" applyAlignment="1">
      <alignment horizontal="center" vertical="center"/>
    </xf>
    <xf numFmtId="38" fontId="28" fillId="0" borderId="1" xfId="6" applyFont="1" applyFill="1" applyBorder="1" applyAlignment="1">
      <alignment vertical="top" wrapText="1"/>
    </xf>
    <xf numFmtId="0" fontId="28" fillId="0" borderId="5" xfId="7" applyFont="1" applyBorder="1" applyAlignment="1">
      <alignment horizontal="left" vertical="top" wrapText="1"/>
    </xf>
    <xf numFmtId="57" fontId="28" fillId="0" borderId="5" xfId="6" applyNumberFormat="1" applyFont="1" applyFill="1" applyBorder="1" applyAlignment="1">
      <alignment horizontal="center" vertical="top" wrapText="1"/>
    </xf>
    <xf numFmtId="38" fontId="28" fillId="0" borderId="6" xfId="6" applyFont="1" applyFill="1" applyBorder="1" applyAlignment="1">
      <alignment horizontal="center" vertical="top" wrapText="1"/>
    </xf>
    <xf numFmtId="38" fontId="28" fillId="0" borderId="6" xfId="6" applyFont="1" applyFill="1" applyBorder="1" applyAlignment="1">
      <alignment vertical="top" wrapText="1"/>
    </xf>
    <xf numFmtId="38" fontId="28" fillId="0" borderId="5" xfId="6" applyFont="1" applyFill="1" applyBorder="1" applyAlignment="1">
      <alignment horizontal="center" vertical="top" wrapText="1"/>
    </xf>
    <xf numFmtId="38" fontId="28" fillId="0" borderId="5" xfId="6" applyFont="1" applyFill="1" applyBorder="1" applyAlignment="1">
      <alignment horizontal="right" vertical="top" wrapText="1"/>
    </xf>
    <xf numFmtId="38" fontId="28" fillId="0" borderId="6" xfId="6" applyFont="1" applyFill="1" applyBorder="1" applyAlignment="1">
      <alignment horizontal="right" vertical="top" wrapText="1"/>
    </xf>
    <xf numFmtId="57" fontId="28" fillId="0" borderId="6" xfId="6" applyNumberFormat="1" applyFont="1" applyFill="1" applyBorder="1" applyAlignment="1">
      <alignment vertical="top" wrapText="1"/>
    </xf>
    <xf numFmtId="38" fontId="28" fillId="0" borderId="7" xfId="6" applyFont="1" applyFill="1" applyBorder="1" applyAlignment="1">
      <alignment vertical="top" wrapText="1"/>
    </xf>
    <xf numFmtId="38" fontId="28" fillId="9" borderId="7" xfId="6" applyFont="1" applyFill="1" applyBorder="1" applyAlignment="1">
      <alignment vertical="top" wrapText="1"/>
    </xf>
    <xf numFmtId="38" fontId="28" fillId="0" borderId="0" xfId="6" applyFont="1" applyFill="1" applyAlignment="1">
      <alignment vertical="center"/>
    </xf>
    <xf numFmtId="0" fontId="28" fillId="0" borderId="13" xfId="6" applyNumberFormat="1" applyFont="1" applyFill="1" applyBorder="1" applyAlignment="1">
      <alignment horizontal="center" vertical="center" wrapText="1"/>
    </xf>
    <xf numFmtId="0" fontId="28" fillId="6" borderId="12" xfId="7" applyFont="1" applyFill="1" applyBorder="1" applyAlignment="1">
      <alignment horizontal="left" vertical="center" wrapText="1"/>
    </xf>
    <xf numFmtId="0" fontId="28" fillId="6" borderId="12" xfId="7" applyFont="1" applyFill="1" applyBorder="1" applyAlignment="1">
      <alignment horizontal="right" vertical="center" wrapText="1"/>
    </xf>
    <xf numFmtId="0" fontId="28" fillId="0" borderId="13" xfId="6" applyNumberFormat="1" applyFont="1" applyFill="1" applyBorder="1" applyAlignment="1">
      <alignment horizontal="left" vertical="center" wrapText="1"/>
    </xf>
    <xf numFmtId="0" fontId="28" fillId="6" borderId="13" xfId="6" applyNumberFormat="1" applyFont="1" applyFill="1" applyBorder="1" applyAlignment="1">
      <alignment horizontal="left" vertical="center" wrapText="1"/>
    </xf>
    <xf numFmtId="0" fontId="28" fillId="6" borderId="13" xfId="6" applyNumberFormat="1" applyFont="1" applyFill="1" applyBorder="1" applyAlignment="1">
      <alignment horizontal="right" vertical="center" wrapText="1"/>
    </xf>
    <xf numFmtId="38" fontId="28" fillId="6" borderId="12" xfId="6" applyFont="1" applyFill="1" applyBorder="1" applyAlignment="1">
      <alignment vertical="center" wrapText="1"/>
    </xf>
    <xf numFmtId="38" fontId="28" fillId="0" borderId="12" xfId="6" applyFont="1" applyFill="1" applyBorder="1" applyAlignment="1">
      <alignment vertical="center" wrapText="1"/>
    </xf>
    <xf numFmtId="38" fontId="28" fillId="7" borderId="12" xfId="6" applyFont="1" applyFill="1" applyBorder="1" applyAlignment="1">
      <alignment vertical="center" wrapText="1"/>
    </xf>
    <xf numFmtId="38" fontId="28" fillId="0" borderId="13" xfId="6" applyFont="1" applyFill="1" applyBorder="1" applyAlignment="1">
      <alignment vertical="center" wrapText="1"/>
    </xf>
    <xf numFmtId="38" fontId="28" fillId="6" borderId="13" xfId="6" applyFont="1" applyFill="1" applyBorder="1" applyAlignment="1">
      <alignment vertical="center" wrapText="1"/>
    </xf>
    <xf numFmtId="38" fontId="28" fillId="6" borderId="13" xfId="6" applyFont="1" applyFill="1" applyBorder="1" applyAlignment="1">
      <alignment horizontal="left" vertical="center" wrapText="1"/>
    </xf>
    <xf numFmtId="38" fontId="28" fillId="6" borderId="40" xfId="6" applyFont="1" applyFill="1" applyBorder="1" applyAlignment="1">
      <alignment horizontal="left" vertical="center" wrapText="1"/>
    </xf>
    <xf numFmtId="38" fontId="28" fillId="9" borderId="40" xfId="6" applyFont="1" applyFill="1" applyBorder="1" applyAlignment="1">
      <alignment horizontal="right" vertical="center" wrapText="1"/>
    </xf>
    <xf numFmtId="0" fontId="28" fillId="0" borderId="0" xfId="6" applyNumberFormat="1" applyFont="1" applyFill="1" applyBorder="1" applyAlignment="1">
      <alignment vertical="top" wrapText="1"/>
    </xf>
    <xf numFmtId="38" fontId="28" fillId="0" borderId="13" xfId="6" applyFont="1" applyFill="1" applyBorder="1" applyAlignment="1">
      <alignment horizontal="center" vertical="center" wrapText="1"/>
    </xf>
    <xf numFmtId="57" fontId="28" fillId="6" borderId="12" xfId="7" applyNumberFormat="1" applyFont="1" applyFill="1" applyBorder="1" applyAlignment="1">
      <alignment horizontal="right" vertical="center" wrapText="1"/>
    </xf>
    <xf numFmtId="12" fontId="28" fillId="0" borderId="13" xfId="6" applyNumberFormat="1" applyFont="1" applyFill="1" applyBorder="1" applyAlignment="1">
      <alignment horizontal="center" vertical="center" wrapText="1"/>
    </xf>
    <xf numFmtId="38" fontId="28" fillId="6" borderId="8" xfId="6" applyFont="1" applyFill="1" applyBorder="1" applyAlignment="1">
      <alignment horizontal="left" vertical="center" wrapText="1"/>
    </xf>
    <xf numFmtId="38" fontId="28" fillId="6" borderId="8" xfId="6" applyFont="1" applyFill="1" applyBorder="1" applyAlignment="1">
      <alignment vertical="center" wrapText="1"/>
    </xf>
    <xf numFmtId="38" fontId="28" fillId="6" borderId="9" xfId="6" applyFont="1" applyFill="1" applyBorder="1" applyAlignment="1">
      <alignment vertical="center" wrapText="1"/>
    </xf>
    <xf numFmtId="38" fontId="28" fillId="6" borderId="11" xfId="6" applyFont="1" applyFill="1" applyBorder="1" applyAlignment="1">
      <alignment horizontal="left" vertical="center" wrapText="1"/>
    </xf>
    <xf numFmtId="38" fontId="28" fillId="9" borderId="11" xfId="6" applyFont="1" applyFill="1" applyBorder="1" applyAlignment="1">
      <alignment horizontal="left" vertical="center" wrapText="1"/>
    </xf>
    <xf numFmtId="0" fontId="28" fillId="6" borderId="10" xfId="6" applyNumberFormat="1" applyFont="1" applyFill="1" applyBorder="1" applyAlignment="1">
      <alignment horizontal="left" vertical="center" wrapText="1"/>
    </xf>
    <xf numFmtId="0" fontId="28" fillId="0" borderId="0" xfId="7" applyFont="1"/>
    <xf numFmtId="0" fontId="28" fillId="0" borderId="0" xfId="7" applyFont="1" applyAlignment="1">
      <alignment horizontal="right"/>
    </xf>
    <xf numFmtId="0" fontId="26" fillId="9" borderId="0" xfId="7" applyFill="1"/>
    <xf numFmtId="0" fontId="28" fillId="9" borderId="0" xfId="7" applyFont="1" applyFill="1"/>
    <xf numFmtId="3" fontId="26" fillId="0" borderId="0" xfId="7" applyNumberFormat="1"/>
    <xf numFmtId="38" fontId="28" fillId="10" borderId="0" xfId="6" applyFont="1" applyFill="1" applyBorder="1" applyAlignment="1">
      <alignment horizontal="center" vertical="center"/>
    </xf>
    <xf numFmtId="38" fontId="28" fillId="10" borderId="9" xfId="6" applyFont="1" applyFill="1" applyBorder="1" applyAlignment="1">
      <alignment vertical="center" wrapText="1"/>
    </xf>
    <xf numFmtId="0" fontId="28" fillId="6" borderId="12" xfId="7" applyFont="1" applyFill="1" applyBorder="1" applyAlignment="1">
      <alignment horizontal="center" vertical="center" wrapText="1"/>
    </xf>
    <xf numFmtId="180" fontId="11" fillId="0" borderId="0" xfId="0" applyNumberFormat="1" applyFont="1" applyAlignment="1">
      <alignment vertical="center"/>
    </xf>
    <xf numFmtId="0" fontId="11" fillId="3" borderId="13" xfId="0" applyFont="1" applyFill="1" applyBorder="1" applyAlignment="1" applyProtection="1">
      <alignment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 shrinkToFit="1"/>
      <protection locked="0"/>
    </xf>
    <xf numFmtId="181" fontId="11" fillId="3" borderId="13" xfId="0" applyNumberFormat="1" applyFont="1" applyFill="1" applyBorder="1" applyAlignment="1" applyProtection="1">
      <alignment horizontal="center" vertical="center"/>
      <protection locked="0"/>
    </xf>
    <xf numFmtId="181" fontId="11" fillId="3" borderId="13" xfId="0" applyNumberFormat="1" applyFont="1" applyFill="1" applyBorder="1" applyAlignment="1" applyProtection="1">
      <alignment horizontal="center" vertical="center" shrinkToFit="1"/>
      <protection locked="0"/>
    </xf>
    <xf numFmtId="55" fontId="11" fillId="3" borderId="12" xfId="0" applyNumberFormat="1" applyFont="1" applyFill="1" applyBorder="1" applyAlignment="1" applyProtection="1">
      <alignment vertical="center" shrinkToFit="1"/>
      <protection locked="0"/>
    </xf>
    <xf numFmtId="0" fontId="11" fillId="3" borderId="40" xfId="0" applyFont="1" applyFill="1" applyBorder="1" applyAlignment="1" applyProtection="1">
      <alignment vertical="center" shrinkToFit="1"/>
      <protection locked="0"/>
    </xf>
    <xf numFmtId="179" fontId="11" fillId="3" borderId="80" xfId="0" applyNumberFormat="1" applyFont="1" applyFill="1" applyBorder="1" applyAlignment="1" applyProtection="1">
      <alignment vertical="center"/>
      <protection locked="0"/>
    </xf>
    <xf numFmtId="179" fontId="11" fillId="3" borderId="13" xfId="0" applyNumberFormat="1" applyFont="1" applyFill="1" applyBorder="1" applyAlignment="1" applyProtection="1">
      <alignment vertical="center"/>
      <protection locked="0"/>
    </xf>
    <xf numFmtId="179" fontId="11" fillId="3" borderId="40" xfId="0" applyNumberFormat="1" applyFont="1" applyFill="1" applyBorder="1" applyAlignment="1" applyProtection="1">
      <alignment vertical="center"/>
      <protection locked="0"/>
    </xf>
    <xf numFmtId="179" fontId="11" fillId="3" borderId="81" xfId="0" applyNumberFormat="1" applyFont="1" applyFill="1" applyBorder="1" applyAlignment="1" applyProtection="1">
      <alignment vertical="center"/>
      <protection locked="0"/>
    </xf>
    <xf numFmtId="180" fontId="11" fillId="3" borderId="80" xfId="0" applyNumberFormat="1" applyFont="1" applyFill="1" applyBorder="1" applyAlignment="1" applyProtection="1">
      <alignment vertical="center"/>
      <protection locked="0"/>
    </xf>
    <xf numFmtId="180" fontId="11" fillId="3" borderId="13" xfId="0" applyNumberFormat="1" applyFont="1" applyFill="1" applyBorder="1" applyAlignment="1" applyProtection="1">
      <alignment vertical="center"/>
      <protection locked="0"/>
    </xf>
    <xf numFmtId="180" fontId="11" fillId="3" borderId="40" xfId="0" applyNumberFormat="1" applyFont="1" applyFill="1" applyBorder="1" applyAlignment="1" applyProtection="1">
      <alignment vertical="center"/>
      <protection locked="0"/>
    </xf>
    <xf numFmtId="180" fontId="11" fillId="3" borderId="81" xfId="0" applyNumberFormat="1" applyFont="1" applyFill="1" applyBorder="1" applyAlignment="1" applyProtection="1">
      <alignment vertical="center"/>
      <protection locked="0"/>
    </xf>
    <xf numFmtId="182" fontId="15" fillId="3" borderId="63" xfId="0" applyNumberFormat="1" applyFont="1" applyFill="1" applyBorder="1" applyAlignment="1" applyProtection="1">
      <alignment vertical="center" shrinkToFit="1"/>
      <protection locked="0"/>
    </xf>
    <xf numFmtId="182" fontId="15" fillId="3" borderId="64" xfId="0" applyNumberFormat="1" applyFont="1" applyFill="1" applyBorder="1" applyAlignment="1" applyProtection="1">
      <alignment vertical="center" shrinkToFit="1"/>
      <protection locked="0"/>
    </xf>
    <xf numFmtId="182" fontId="15" fillId="3" borderId="57" xfId="0" applyNumberFormat="1" applyFont="1" applyFill="1" applyBorder="1" applyAlignment="1" applyProtection="1">
      <alignment vertical="center" shrinkToFit="1"/>
      <protection locked="0"/>
    </xf>
    <xf numFmtId="0" fontId="6" fillId="3" borderId="52" xfId="0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78" fontId="8" fillId="0" borderId="50" xfId="0" applyNumberFormat="1" applyFont="1" applyBorder="1" applyAlignment="1" applyProtection="1">
      <alignment horizontal="right" vertical="center" shrinkToFit="1"/>
      <protection locked="0"/>
    </xf>
    <xf numFmtId="183" fontId="6" fillId="3" borderId="50" xfId="0" applyNumberFormat="1" applyFont="1" applyFill="1" applyBorder="1" applyAlignment="1" applyProtection="1">
      <alignment horizontal="right" vertical="center" shrinkToFit="1"/>
      <protection locked="0"/>
    </xf>
    <xf numFmtId="183" fontId="6" fillId="3" borderId="57" xfId="0" applyNumberFormat="1" applyFont="1" applyFill="1" applyBorder="1" applyAlignment="1" applyProtection="1">
      <alignment horizontal="right" vertical="center" shrinkToFit="1"/>
      <protection locked="0"/>
    </xf>
    <xf numFmtId="182" fontId="15" fillId="3" borderId="30" xfId="0" applyNumberFormat="1" applyFont="1" applyFill="1" applyBorder="1" applyAlignment="1" applyProtection="1">
      <alignment vertical="center" shrinkToFit="1"/>
      <protection locked="0"/>
    </xf>
    <xf numFmtId="0" fontId="11" fillId="0" borderId="51" xfId="0" applyFont="1" applyBorder="1" applyAlignment="1" applyProtection="1">
      <alignment vertical="center"/>
      <protection locked="0"/>
    </xf>
    <xf numFmtId="0" fontId="11" fillId="0" borderId="60" xfId="0" applyFont="1" applyBorder="1" applyAlignment="1" applyProtection="1">
      <alignment vertical="center"/>
      <protection locked="0"/>
    </xf>
    <xf numFmtId="183" fontId="6" fillId="3" borderId="61" xfId="0" applyNumberFormat="1" applyFont="1" applyFill="1" applyBorder="1" applyAlignment="1" applyProtection="1">
      <alignment vertical="center" shrinkToFit="1"/>
      <protection locked="0"/>
    </xf>
    <xf numFmtId="0" fontId="11" fillId="0" borderId="54" xfId="0" applyFont="1" applyBorder="1" applyAlignment="1" applyProtection="1">
      <alignment vertical="center"/>
      <protection locked="0"/>
    </xf>
    <xf numFmtId="183" fontId="6" fillId="3" borderId="55" xfId="0" applyNumberFormat="1" applyFont="1" applyFill="1" applyBorder="1" applyAlignment="1" applyProtection="1">
      <alignment vertical="center" shrinkToFit="1"/>
      <protection locked="0"/>
    </xf>
    <xf numFmtId="183" fontId="6" fillId="3" borderId="59" xfId="0" applyNumberFormat="1" applyFont="1" applyFill="1" applyBorder="1" applyAlignment="1" applyProtection="1">
      <alignment vertical="center" shrinkToFit="1"/>
      <protection locked="0"/>
    </xf>
    <xf numFmtId="183" fontId="6" fillId="3" borderId="57" xfId="0" applyNumberFormat="1" applyFont="1" applyFill="1" applyBorder="1" applyAlignment="1" applyProtection="1">
      <alignment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49" fontId="32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179" fontId="11" fillId="3" borderId="12" xfId="0" applyNumberFormat="1" applyFont="1" applyFill="1" applyBorder="1" applyAlignment="1" applyProtection="1">
      <alignment horizontal="center" vertical="center"/>
      <protection locked="0"/>
    </xf>
    <xf numFmtId="179" fontId="11" fillId="3" borderId="88" xfId="0" applyNumberFormat="1" applyFont="1" applyFill="1" applyBorder="1" applyAlignment="1" applyProtection="1">
      <alignment horizontal="center" vertical="center"/>
      <protection locked="0"/>
    </xf>
    <xf numFmtId="180" fontId="11" fillId="3" borderId="87" xfId="0" applyNumberFormat="1" applyFont="1" applyFill="1" applyBorder="1" applyAlignment="1" applyProtection="1">
      <alignment horizontal="center" vertical="center"/>
      <protection locked="0"/>
    </xf>
    <xf numFmtId="180" fontId="11" fillId="3" borderId="40" xfId="0" applyNumberFormat="1" applyFont="1" applyFill="1" applyBorder="1" applyAlignment="1" applyProtection="1">
      <alignment horizontal="center" vertical="center"/>
      <protection locked="0"/>
    </xf>
    <xf numFmtId="180" fontId="11" fillId="3" borderId="12" xfId="0" applyNumberFormat="1" applyFont="1" applyFill="1" applyBorder="1" applyAlignment="1" applyProtection="1">
      <alignment horizontal="center" vertical="center"/>
      <protection locked="0"/>
    </xf>
    <xf numFmtId="180" fontId="11" fillId="3" borderId="88" xfId="0" applyNumberFormat="1" applyFont="1" applyFill="1" applyBorder="1" applyAlignment="1" applyProtection="1">
      <alignment horizontal="center" vertical="center"/>
      <protection locked="0"/>
    </xf>
    <xf numFmtId="0" fontId="33" fillId="0" borderId="12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179" fontId="11" fillId="3" borderId="87" xfId="0" applyNumberFormat="1" applyFont="1" applyFill="1" applyBorder="1" applyAlignment="1" applyProtection="1">
      <alignment horizontal="center" vertical="center"/>
      <protection locked="0"/>
    </xf>
    <xf numFmtId="179" fontId="11" fillId="3" borderId="40" xfId="0" applyNumberFormat="1" applyFont="1" applyFill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3" borderId="75" xfId="0" applyFont="1" applyFill="1" applyBorder="1" applyAlignment="1" applyProtection="1">
      <alignment vertical="center" textRotation="255" wrapText="1"/>
      <protection locked="0"/>
    </xf>
    <xf numFmtId="0" fontId="6" fillId="3" borderId="60" xfId="0" applyFont="1" applyFill="1" applyBorder="1" applyAlignment="1" applyProtection="1">
      <alignment vertical="center" textRotation="255" wrapText="1"/>
      <protection locked="0"/>
    </xf>
    <xf numFmtId="0" fontId="6" fillId="3" borderId="53" xfId="0" applyFont="1" applyFill="1" applyBorder="1" applyAlignment="1" applyProtection="1">
      <alignment vertical="center" textRotation="255" wrapText="1"/>
      <protection locked="0"/>
    </xf>
    <xf numFmtId="0" fontId="6" fillId="3" borderId="54" xfId="0" applyFont="1" applyFill="1" applyBorder="1" applyAlignment="1" applyProtection="1">
      <alignment vertical="center" textRotation="255" wrapText="1"/>
      <protection locked="0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3" borderId="52" xfId="0" applyFont="1" applyFill="1" applyBorder="1" applyAlignment="1" applyProtection="1">
      <alignment vertical="center" wrapText="1"/>
      <protection locked="0"/>
    </xf>
    <xf numFmtId="0" fontId="6" fillId="3" borderId="51" xfId="0" applyFont="1" applyFill="1" applyBorder="1" applyAlignment="1" applyProtection="1">
      <alignment vertical="center" wrapText="1"/>
      <protection locked="0"/>
    </xf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3" borderId="53" xfId="0" applyFont="1" applyFill="1" applyBorder="1" applyAlignment="1" applyProtection="1">
      <alignment vertical="center" wrapText="1"/>
      <protection locked="0"/>
    </xf>
    <xf numFmtId="0" fontId="6" fillId="3" borderId="54" xfId="0" applyFont="1" applyFill="1" applyBorder="1" applyAlignment="1" applyProtection="1">
      <alignment vertical="center" wrapText="1"/>
      <protection locked="0"/>
    </xf>
    <xf numFmtId="0" fontId="15" fillId="3" borderId="52" xfId="0" applyFont="1" applyFill="1" applyBorder="1" applyAlignment="1" applyProtection="1">
      <alignment vertical="center" wrapText="1"/>
      <protection locked="0"/>
    </xf>
    <xf numFmtId="0" fontId="15" fillId="4" borderId="51" xfId="0" applyFont="1" applyFill="1" applyBorder="1" applyAlignment="1" applyProtection="1">
      <alignment vertical="center" wrapText="1"/>
      <protection locked="0"/>
    </xf>
    <xf numFmtId="0" fontId="6" fillId="0" borderId="72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52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wrapText="1"/>
    </xf>
    <xf numFmtId="0" fontId="11" fillId="0" borderId="8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58" xfId="0" applyFont="1" applyFill="1" applyBorder="1" applyAlignment="1" applyProtection="1">
      <alignment vertical="center" wrapText="1"/>
      <protection locked="0"/>
    </xf>
    <xf numFmtId="0" fontId="6" fillId="3" borderId="49" xfId="0" applyFont="1" applyFill="1" applyBorder="1" applyAlignment="1" applyProtection="1">
      <alignment vertical="center" wrapText="1"/>
      <protection locked="0"/>
    </xf>
    <xf numFmtId="0" fontId="11" fillId="3" borderId="2" xfId="0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 applyProtection="1">
      <alignment vertical="center" wrapText="1"/>
      <protection locked="0"/>
    </xf>
    <xf numFmtId="0" fontId="11" fillId="3" borderId="4" xfId="0" applyFont="1" applyFill="1" applyBorder="1" applyAlignment="1" applyProtection="1">
      <alignment vertical="center" wrapText="1"/>
      <protection locked="0"/>
    </xf>
    <xf numFmtId="0" fontId="11" fillId="3" borderId="5" xfId="0" applyFont="1" applyFill="1" applyBorder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1" fillId="3" borderId="7" xfId="0" applyFont="1" applyFill="1" applyBorder="1" applyAlignment="1" applyProtection="1">
      <alignment vertical="center" wrapText="1"/>
      <protection locked="0"/>
    </xf>
    <xf numFmtId="0" fontId="11" fillId="3" borderId="9" xfId="0" applyFont="1" applyFill="1" applyBorder="1" applyAlignment="1" applyProtection="1">
      <alignment vertical="center" wrapText="1"/>
      <protection locked="0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11" fillId="3" borderId="11" xfId="0" applyFont="1" applyFill="1" applyBorder="1" applyAlignment="1" applyProtection="1">
      <alignment vertical="center" wrapText="1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3" borderId="13" xfId="0" applyFont="1" applyFill="1" applyBorder="1" applyAlignment="1" applyProtection="1">
      <alignment horizontal="center" vertical="center" wrapText="1" shrinkToFit="1"/>
      <protection locked="0"/>
    </xf>
    <xf numFmtId="0" fontId="11" fillId="3" borderId="13" xfId="0" applyFont="1" applyFill="1" applyBorder="1" applyAlignment="1" applyProtection="1">
      <alignment horizontal="left" vertical="center" wrapText="1" shrinkToFit="1"/>
      <protection locked="0"/>
    </xf>
    <xf numFmtId="0" fontId="33" fillId="0" borderId="2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wrapText="1" shrinkToFit="1"/>
    </xf>
    <xf numFmtId="0" fontId="11" fillId="0" borderId="77" xfId="0" applyFont="1" applyBorder="1" applyAlignment="1">
      <alignment horizontal="center" vertical="center" wrapText="1" shrinkToFit="1"/>
    </xf>
    <xf numFmtId="0" fontId="11" fillId="0" borderId="78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179" fontId="11" fillId="3" borderId="84" xfId="0" applyNumberFormat="1" applyFont="1" applyFill="1" applyBorder="1" applyAlignment="1" applyProtection="1">
      <alignment horizontal="center" vertical="center"/>
      <protection locked="0"/>
    </xf>
    <xf numFmtId="179" fontId="11" fillId="3" borderId="85" xfId="0" applyNumberFormat="1" applyFont="1" applyFill="1" applyBorder="1" applyAlignment="1" applyProtection="1">
      <alignment horizontal="center" vertical="center"/>
      <protection locked="0"/>
    </xf>
    <xf numFmtId="0" fontId="11" fillId="0" borderId="76" xfId="0" applyFont="1" applyBorder="1" applyAlignment="1">
      <alignment horizontal="center" vertical="center" wrapText="1" shrinkToFit="1"/>
    </xf>
    <xf numFmtId="0" fontId="11" fillId="0" borderId="48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86" xfId="0" applyFont="1" applyBorder="1" applyAlignment="1">
      <alignment horizontal="center" vertical="center" wrapText="1" shrinkToFit="1"/>
    </xf>
    <xf numFmtId="0" fontId="33" fillId="0" borderId="39" xfId="0" applyFont="1" applyBorder="1" applyAlignment="1">
      <alignment horizontal="center" vertical="center" wrapText="1"/>
    </xf>
    <xf numFmtId="179" fontId="11" fillId="3" borderId="82" xfId="0" applyNumberFormat="1" applyFont="1" applyFill="1" applyBorder="1" applyAlignment="1" applyProtection="1">
      <alignment horizontal="center" vertical="center"/>
      <protection locked="0"/>
    </xf>
    <xf numFmtId="179" fontId="11" fillId="3" borderId="83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11" fillId="3" borderId="39" xfId="0" applyFont="1" applyFill="1" applyBorder="1" applyAlignment="1" applyProtection="1">
      <alignment horizontal="center" vertical="center" shrinkToFit="1"/>
      <protection locked="0"/>
    </xf>
    <xf numFmtId="0" fontId="11" fillId="3" borderId="40" xfId="0" applyFont="1" applyFill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181" fontId="11" fillId="0" borderId="5" xfId="0" applyNumberFormat="1" applyFont="1" applyBorder="1" applyAlignment="1">
      <alignment horizontal="left" vertical="center" shrinkToFit="1"/>
    </xf>
    <xf numFmtId="181" fontId="11" fillId="0" borderId="0" xfId="0" applyNumberFormat="1" applyFont="1" applyAlignment="1">
      <alignment horizontal="left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57" fontId="27" fillId="6" borderId="10" xfId="6" applyNumberFormat="1" applyFont="1" applyFill="1" applyBorder="1" applyAlignment="1">
      <alignment vertical="center"/>
    </xf>
    <xf numFmtId="38" fontId="17" fillId="6" borderId="10" xfId="6" applyFont="1" applyFill="1" applyBorder="1" applyAlignment="1">
      <alignment vertical="center"/>
    </xf>
    <xf numFmtId="38" fontId="28" fillId="10" borderId="5" xfId="6" applyFont="1" applyFill="1" applyBorder="1" applyAlignment="1">
      <alignment horizontal="center" vertical="center"/>
    </xf>
    <xf numFmtId="38" fontId="28" fillId="10" borderId="0" xfId="6" applyFont="1" applyFill="1" applyBorder="1" applyAlignment="1">
      <alignment horizontal="center" vertical="center"/>
    </xf>
    <xf numFmtId="38" fontId="28" fillId="10" borderId="7" xfId="6" applyFont="1" applyFill="1" applyBorder="1" applyAlignment="1">
      <alignment horizontal="center" vertical="center"/>
    </xf>
  </cellXfs>
  <cellStyles count="8">
    <cellStyle name="桁区切り 2" xfId="4" xr:uid="{00000000-0005-0000-0000-000001000000}"/>
    <cellStyle name="桁区切り 3" xfId="5" xr:uid="{00000000-0005-0000-0000-000002000000}"/>
    <cellStyle name="桁区切り 4" xfId="6" xr:uid="{5AEFDCFD-BEBC-4F04-9C88-0497F0894F57}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  <cellStyle name="標準 5" xfId="7" xr:uid="{94771EAE-A345-435D-AE82-03BEE5F2316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3667125</xdr:colOff>
      <xdr:row>9</xdr:row>
      <xdr:rowOff>83344</xdr:rowOff>
    </xdr:from>
    <xdr:to>
      <xdr:col>5</xdr:col>
      <xdr:colOff>238126</xdr:colOff>
      <xdr:row>17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357688" y="2274094"/>
          <a:ext cx="4869657" cy="139303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rgbClr val="FF0000"/>
              </a:solidFill>
            </a:rPr>
            <a:t>このシートは削除しないでください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2266-7C23-4D47-9796-F222942ABD7A}">
  <sheetPr>
    <pageSetUpPr fitToPage="1"/>
  </sheetPr>
  <dimension ref="A1:P70"/>
  <sheetViews>
    <sheetView showGridLines="0" tabSelected="1" view="pageBreakPreview" topLeftCell="A51" zoomScale="85" zoomScaleNormal="100" zoomScaleSheetLayoutView="85" workbookViewId="0">
      <selection activeCell="F2" sqref="F2"/>
    </sheetView>
  </sheetViews>
  <sheetFormatPr defaultColWidth="9" defaultRowHeight="12" x14ac:dyDescent="0.2"/>
  <cols>
    <col min="1" max="1" width="19.54296875" style="46" customWidth="1"/>
    <col min="2" max="18" width="10" style="46" customWidth="1"/>
    <col min="19" max="16384" width="9" style="46"/>
  </cols>
  <sheetData>
    <row r="1" spans="1:11" s="52" customFormat="1" ht="16.5" x14ac:dyDescent="0.2">
      <c r="A1" s="99" t="s">
        <v>25</v>
      </c>
      <c r="F1" s="226"/>
    </row>
    <row r="3" spans="1:11" ht="21" x14ac:dyDescent="0.2">
      <c r="A3" s="326" t="s">
        <v>281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5" spans="1:11" x14ac:dyDescent="0.2">
      <c r="A5" s="296" t="s">
        <v>26</v>
      </c>
      <c r="B5" s="296"/>
      <c r="C5" s="296"/>
      <c r="D5" s="296" t="s">
        <v>27</v>
      </c>
      <c r="E5" s="296"/>
      <c r="F5" s="296"/>
      <c r="G5" s="296" t="s">
        <v>28</v>
      </c>
      <c r="H5" s="296"/>
      <c r="I5" s="296"/>
      <c r="J5" s="296"/>
      <c r="K5" s="296"/>
    </row>
    <row r="6" spans="1:11" ht="30.65" customHeight="1" x14ac:dyDescent="0.2">
      <c r="A6" s="297"/>
      <c r="B6" s="297"/>
      <c r="C6" s="297"/>
      <c r="D6" s="297"/>
      <c r="E6" s="297"/>
      <c r="F6" s="297"/>
      <c r="G6" s="298"/>
      <c r="H6" s="298"/>
      <c r="I6" s="298"/>
      <c r="J6" s="298"/>
      <c r="K6" s="298"/>
    </row>
    <row r="7" spans="1:11" x14ac:dyDescent="0.2">
      <c r="A7" s="6"/>
      <c r="B7" s="6"/>
      <c r="C7" s="6"/>
      <c r="D7" s="6"/>
      <c r="E7" s="6"/>
      <c r="F7" s="6"/>
      <c r="G7" s="85" t="s">
        <v>29</v>
      </c>
      <c r="H7" s="86"/>
      <c r="I7" s="87"/>
      <c r="J7" s="53" t="s">
        <v>30</v>
      </c>
      <c r="K7" s="53" t="s">
        <v>31</v>
      </c>
    </row>
    <row r="8" spans="1:11" x14ac:dyDescent="0.2">
      <c r="B8" s="6"/>
      <c r="C8" s="6"/>
      <c r="D8" s="6"/>
      <c r="E8" s="6"/>
      <c r="F8" s="6"/>
      <c r="G8" s="317"/>
      <c r="H8" s="318"/>
      <c r="I8" s="319"/>
      <c r="J8" s="195"/>
      <c r="K8" s="195"/>
    </row>
    <row r="9" spans="1:11" ht="14" x14ac:dyDescent="0.2">
      <c r="A9" s="88" t="s">
        <v>32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46" t="s">
        <v>33</v>
      </c>
      <c r="B11" s="6"/>
      <c r="C11" s="53" t="s">
        <v>34</v>
      </c>
      <c r="D11" s="53" t="s">
        <v>35</v>
      </c>
      <c r="E11" s="53" t="s">
        <v>36</v>
      </c>
      <c r="F11" s="63" t="s">
        <v>37</v>
      </c>
      <c r="G11" s="6"/>
      <c r="H11" s="6"/>
      <c r="I11" s="6"/>
      <c r="J11" s="6"/>
      <c r="K11" s="6"/>
    </row>
    <row r="12" spans="1:11" x14ac:dyDescent="0.2">
      <c r="A12" s="6"/>
      <c r="B12" s="6"/>
      <c r="C12" s="195"/>
      <c r="D12" s="195"/>
      <c r="E12" s="195"/>
      <c r="F12" s="195"/>
      <c r="G12" s="6"/>
      <c r="H12" s="6"/>
      <c r="I12" s="6"/>
      <c r="J12" s="6"/>
      <c r="K12" s="6"/>
    </row>
    <row r="13" spans="1:11" x14ac:dyDescent="0.2">
      <c r="A13" s="46" t="s">
        <v>38</v>
      </c>
      <c r="B13" s="6"/>
      <c r="C13" s="6"/>
      <c r="D13" s="6"/>
      <c r="E13" s="6"/>
      <c r="F13" s="6"/>
      <c r="G13" s="6" t="s">
        <v>39</v>
      </c>
      <c r="H13" s="6"/>
      <c r="I13" s="6"/>
      <c r="J13" s="6"/>
      <c r="K13" s="6"/>
    </row>
    <row r="14" spans="1:11" x14ac:dyDescent="0.2">
      <c r="A14" s="6"/>
      <c r="B14" s="196"/>
      <c r="C14" s="47" t="s">
        <v>40</v>
      </c>
      <c r="D14" s="48"/>
      <c r="E14" s="49"/>
      <c r="F14" s="6"/>
      <c r="G14" s="196"/>
      <c r="H14" s="48" t="s">
        <v>41</v>
      </c>
      <c r="I14" s="48"/>
      <c r="J14" s="49"/>
      <c r="K14" s="316" t="str">
        <f>IF(G14="○","①",IF(G15="○","②",IF(G16="○","③","")))</f>
        <v/>
      </c>
    </row>
    <row r="15" spans="1:11" x14ac:dyDescent="0.2">
      <c r="A15" s="6"/>
      <c r="B15" s="196"/>
      <c r="C15" s="47" t="s">
        <v>42</v>
      </c>
      <c r="D15" s="50"/>
      <c r="E15" s="51"/>
      <c r="F15" s="6"/>
      <c r="G15" s="196"/>
      <c r="H15" s="48" t="s">
        <v>43</v>
      </c>
      <c r="I15" s="48"/>
      <c r="J15" s="49"/>
      <c r="K15" s="316"/>
    </row>
    <row r="16" spans="1:11" x14ac:dyDescent="0.2">
      <c r="A16" s="6"/>
      <c r="B16" s="196"/>
      <c r="C16" s="47" t="s">
        <v>44</v>
      </c>
      <c r="D16" s="50"/>
      <c r="E16" s="51"/>
      <c r="F16" s="6"/>
      <c r="G16" s="196"/>
      <c r="H16" s="48" t="s">
        <v>45</v>
      </c>
      <c r="I16" s="48"/>
      <c r="J16" s="49"/>
      <c r="K16" s="316"/>
    </row>
    <row r="17" spans="1:16" x14ac:dyDescent="0.2">
      <c r="A17" s="7"/>
      <c r="B17" s="8"/>
      <c r="C17" s="8"/>
      <c r="D17" s="8"/>
      <c r="E17" s="8"/>
      <c r="F17" s="8"/>
    </row>
    <row r="18" spans="1:16" x14ac:dyDescent="0.2">
      <c r="A18" s="56" t="s">
        <v>46</v>
      </c>
      <c r="B18" s="54" t="s">
        <v>47</v>
      </c>
      <c r="C18" s="197"/>
      <c r="D18" s="5" t="s">
        <v>48</v>
      </c>
      <c r="E18" s="198"/>
      <c r="F18" s="55" t="s">
        <v>49</v>
      </c>
      <c r="G18" s="198"/>
      <c r="H18" s="54" t="s">
        <v>50</v>
      </c>
      <c r="I18" s="198"/>
      <c r="J18" s="57"/>
    </row>
    <row r="19" spans="1:16" x14ac:dyDescent="0.2">
      <c r="A19" s="7"/>
      <c r="B19" s="57"/>
      <c r="C19" s="59"/>
      <c r="D19" s="60"/>
      <c r="E19" s="61"/>
      <c r="F19" s="62"/>
      <c r="G19" s="61"/>
      <c r="H19" s="57"/>
      <c r="I19" s="61"/>
      <c r="K19" s="58"/>
    </row>
    <row r="20" spans="1:16" x14ac:dyDescent="0.2">
      <c r="A20" s="7" t="s">
        <v>283</v>
      </c>
      <c r="B20" s="54" t="s">
        <v>284</v>
      </c>
      <c r="C20" s="198"/>
      <c r="D20" s="5" t="s">
        <v>285</v>
      </c>
      <c r="E20" s="198"/>
      <c r="F20" s="322" t="s">
        <v>286</v>
      </c>
      <c r="G20" s="323"/>
      <c r="H20" s="323"/>
      <c r="I20" s="323"/>
      <c r="J20" s="323"/>
      <c r="K20" s="323"/>
    </row>
    <row r="21" spans="1:16" x14ac:dyDescent="0.2">
      <c r="A21" s="7"/>
      <c r="B21" s="225"/>
      <c r="C21" s="61"/>
      <c r="D21" s="57"/>
      <c r="E21" s="61"/>
      <c r="F21" s="62"/>
      <c r="G21" s="61"/>
      <c r="H21" s="57"/>
      <c r="I21" s="61"/>
      <c r="K21" s="58"/>
    </row>
    <row r="22" spans="1:16" ht="14" x14ac:dyDescent="0.2">
      <c r="A22" s="88" t="s">
        <v>51</v>
      </c>
    </row>
    <row r="23" spans="1:16" ht="16.5" x14ac:dyDescent="0.2">
      <c r="A23" s="320" t="s">
        <v>52</v>
      </c>
      <c r="B23" s="321"/>
      <c r="C23" s="199"/>
      <c r="D23" s="94" t="s">
        <v>53</v>
      </c>
      <c r="E23" s="200"/>
      <c r="F23" s="95"/>
    </row>
    <row r="24" spans="1:16" ht="14.5" thickBot="1" x14ac:dyDescent="0.25">
      <c r="A24" s="88"/>
    </row>
    <row r="25" spans="1:16" ht="12.5" thickTop="1" x14ac:dyDescent="0.2">
      <c r="A25" s="327" t="s">
        <v>54</v>
      </c>
      <c r="B25" s="328"/>
      <c r="C25" s="303" t="s">
        <v>55</v>
      </c>
      <c r="D25" s="90"/>
      <c r="E25" s="309" t="s">
        <v>56</v>
      </c>
      <c r="F25" s="91"/>
      <c r="G25" s="309" t="s">
        <v>57</v>
      </c>
      <c r="H25" s="91"/>
      <c r="I25" s="309" t="s">
        <v>58</v>
      </c>
      <c r="J25" s="92"/>
      <c r="K25" s="324" t="s">
        <v>59</v>
      </c>
    </row>
    <row r="26" spans="1:16" ht="24" x14ac:dyDescent="0.2">
      <c r="A26" s="329"/>
      <c r="B26" s="330"/>
      <c r="C26" s="305"/>
      <c r="D26" s="35" t="s">
        <v>60</v>
      </c>
      <c r="E26" s="311"/>
      <c r="F26" s="35" t="s">
        <v>60</v>
      </c>
      <c r="G26" s="311"/>
      <c r="H26" s="35" t="s">
        <v>60</v>
      </c>
      <c r="I26" s="311"/>
      <c r="J26" s="93" t="s">
        <v>60</v>
      </c>
      <c r="K26" s="325"/>
    </row>
    <row r="27" spans="1:16" x14ac:dyDescent="0.2">
      <c r="A27" s="270" t="s">
        <v>61</v>
      </c>
      <c r="B27" s="271"/>
      <c r="C27" s="201"/>
      <c r="D27" s="202"/>
      <c r="E27" s="203"/>
      <c r="F27" s="202"/>
      <c r="G27" s="203"/>
      <c r="H27" s="202"/>
      <c r="I27" s="203"/>
      <c r="J27" s="204"/>
      <c r="K27" s="89" t="str">
        <f>IF(SUM(C27+E27+G27+I27)=0,"",SUM(C27+E27+G27+I27))</f>
        <v/>
      </c>
    </row>
    <row r="28" spans="1:16" x14ac:dyDescent="0.2">
      <c r="A28" s="294" t="s">
        <v>62</v>
      </c>
      <c r="B28" s="295"/>
      <c r="C28" s="205"/>
      <c r="D28" s="206"/>
      <c r="E28" s="207"/>
      <c r="F28" s="206"/>
      <c r="G28" s="207"/>
      <c r="H28" s="206"/>
      <c r="I28" s="207"/>
      <c r="J28" s="208"/>
      <c r="K28" s="96" t="str">
        <f t="shared" ref="K28:K29" si="0">IF(SUM(C28+E28+G28+I28)=0,"",SUM(C28+E28+G28+I28))</f>
        <v/>
      </c>
      <c r="L28" s="194">
        <f>C28</f>
        <v>0</v>
      </c>
      <c r="M28" s="194">
        <f>E28</f>
        <v>0</v>
      </c>
      <c r="N28" s="194">
        <f>G28</f>
        <v>0</v>
      </c>
      <c r="O28" s="194">
        <f>I28</f>
        <v>0</v>
      </c>
      <c r="P28" s="46">
        <f>COUNTIF(L28:O28,"&gt;0")</f>
        <v>0</v>
      </c>
    </row>
    <row r="29" spans="1:16" x14ac:dyDescent="0.2">
      <c r="A29" s="234" t="s">
        <v>287</v>
      </c>
      <c r="B29" s="235"/>
      <c r="C29" s="201"/>
      <c r="D29" s="202"/>
      <c r="E29" s="202"/>
      <c r="F29" s="202"/>
      <c r="G29" s="202"/>
      <c r="H29" s="202"/>
      <c r="I29" s="202"/>
      <c r="J29" s="204"/>
      <c r="K29" s="89" t="str">
        <f t="shared" si="0"/>
        <v/>
      </c>
    </row>
    <row r="30" spans="1:16" ht="33.65" customHeight="1" thickBot="1" x14ac:dyDescent="0.25">
      <c r="A30" s="234" t="s">
        <v>63</v>
      </c>
      <c r="B30" s="313"/>
      <c r="C30" s="314"/>
      <c r="D30" s="315"/>
      <c r="E30" s="307"/>
      <c r="F30" s="315"/>
      <c r="G30" s="307"/>
      <c r="H30" s="315"/>
      <c r="I30" s="307"/>
      <c r="J30" s="308"/>
      <c r="K30" s="89" t="str">
        <f>IF(SUM(C30+E30+G30+I30)=0,"",SUM(C30+E30+G30+I30))</f>
        <v/>
      </c>
    </row>
    <row r="31" spans="1:16" ht="13" thickTop="1" thickBot="1" x14ac:dyDescent="0.25">
      <c r="A31" s="227"/>
      <c r="B31" s="227"/>
    </row>
    <row r="32" spans="1:16" ht="12.5" thickTop="1" x14ac:dyDescent="0.2">
      <c r="A32" s="299" t="s">
        <v>54</v>
      </c>
      <c r="B32" s="300"/>
      <c r="C32" s="303" t="s">
        <v>64</v>
      </c>
      <c r="D32" s="304"/>
      <c r="E32" s="309" t="s">
        <v>65</v>
      </c>
      <c r="F32" s="310"/>
      <c r="G32" s="303" t="s">
        <v>66</v>
      </c>
      <c r="H32" s="304"/>
      <c r="I32" s="309" t="s">
        <v>67</v>
      </c>
      <c r="J32" s="310"/>
      <c r="K32" s="324" t="s">
        <v>59</v>
      </c>
    </row>
    <row r="33" spans="1:11" x14ac:dyDescent="0.2">
      <c r="A33" s="301"/>
      <c r="B33" s="302"/>
      <c r="C33" s="305"/>
      <c r="D33" s="306"/>
      <c r="E33" s="311"/>
      <c r="F33" s="312"/>
      <c r="G33" s="305"/>
      <c r="H33" s="306"/>
      <c r="I33" s="311"/>
      <c r="J33" s="312"/>
      <c r="K33" s="325"/>
    </row>
    <row r="34" spans="1:11" x14ac:dyDescent="0.2">
      <c r="A34" s="234" t="s">
        <v>61</v>
      </c>
      <c r="B34" s="235"/>
      <c r="C34" s="238"/>
      <c r="D34" s="239"/>
      <c r="E34" s="228"/>
      <c r="F34" s="229"/>
      <c r="G34" s="238"/>
      <c r="H34" s="239"/>
      <c r="I34" s="228"/>
      <c r="J34" s="229"/>
      <c r="K34" s="89" t="str">
        <f>IF(SUM(C34+E34+G34+I34)=0,"",SUM(C34+E34+G34+I34))</f>
        <v/>
      </c>
    </row>
    <row r="35" spans="1:11" x14ac:dyDescent="0.2">
      <c r="A35" s="236" t="s">
        <v>62</v>
      </c>
      <c r="B35" s="237"/>
      <c r="C35" s="230"/>
      <c r="D35" s="231"/>
      <c r="E35" s="232"/>
      <c r="F35" s="233"/>
      <c r="G35" s="230"/>
      <c r="H35" s="231"/>
      <c r="I35" s="232"/>
      <c r="J35" s="233"/>
      <c r="K35" s="96" t="str">
        <f t="shared" ref="K35:K36" si="1">IF(SUM(C35+E35+G35+I35)=0,"",SUM(C35+E35+G35+I35))</f>
        <v/>
      </c>
    </row>
    <row r="36" spans="1:11" x14ac:dyDescent="0.2">
      <c r="A36" s="234" t="s">
        <v>287</v>
      </c>
      <c r="B36" s="235"/>
      <c r="C36" s="238"/>
      <c r="D36" s="239"/>
      <c r="E36" s="228"/>
      <c r="F36" s="229"/>
      <c r="G36" s="238"/>
      <c r="H36" s="239"/>
      <c r="I36" s="228"/>
      <c r="J36" s="229"/>
      <c r="K36" s="89" t="str">
        <f t="shared" si="1"/>
        <v/>
      </c>
    </row>
    <row r="38" spans="1:11" ht="14" x14ac:dyDescent="0.2">
      <c r="A38" s="88" t="s">
        <v>68</v>
      </c>
    </row>
    <row r="40" spans="1:11" ht="23.15" customHeight="1" x14ac:dyDescent="0.2">
      <c r="A40" s="97"/>
      <c r="B40" s="285"/>
      <c r="C40" s="286"/>
      <c r="D40" s="286"/>
      <c r="E40" s="286"/>
      <c r="F40" s="286"/>
      <c r="G40" s="286"/>
      <c r="H40" s="286"/>
      <c r="I40" s="286"/>
      <c r="J40" s="286"/>
      <c r="K40" s="287"/>
    </row>
    <row r="41" spans="1:11" ht="23.15" customHeight="1" x14ac:dyDescent="0.2">
      <c r="A41" s="97"/>
      <c r="B41" s="288"/>
      <c r="C41" s="289"/>
      <c r="D41" s="289"/>
      <c r="E41" s="289"/>
      <c r="F41" s="289"/>
      <c r="G41" s="289"/>
      <c r="H41" s="289"/>
      <c r="I41" s="289"/>
      <c r="J41" s="289"/>
      <c r="K41" s="290"/>
    </row>
    <row r="42" spans="1:11" ht="23.15" customHeight="1" x14ac:dyDescent="0.2">
      <c r="A42" s="97"/>
      <c r="B42" s="288"/>
      <c r="C42" s="289"/>
      <c r="D42" s="289"/>
      <c r="E42" s="289"/>
      <c r="F42" s="289"/>
      <c r="G42" s="289"/>
      <c r="H42" s="289"/>
      <c r="I42" s="289"/>
      <c r="J42" s="289"/>
      <c r="K42" s="290"/>
    </row>
    <row r="43" spans="1:11" ht="23.15" customHeight="1" x14ac:dyDescent="0.2">
      <c r="A43" s="98"/>
      <c r="B43" s="291"/>
      <c r="C43" s="292"/>
      <c r="D43" s="292"/>
      <c r="E43" s="292"/>
      <c r="F43" s="292"/>
      <c r="G43" s="292"/>
      <c r="H43" s="292"/>
      <c r="I43" s="292"/>
      <c r="J43" s="292"/>
      <c r="K43" s="293"/>
    </row>
    <row r="45" spans="1:11" ht="14" x14ac:dyDescent="0.2">
      <c r="A45" s="88" t="s">
        <v>69</v>
      </c>
    </row>
    <row r="46" spans="1:11" ht="12.5" thickBot="1" x14ac:dyDescent="0.25"/>
    <row r="47" spans="1:11" x14ac:dyDescent="0.2">
      <c r="B47" s="273" t="s">
        <v>54</v>
      </c>
      <c r="C47" s="277" t="s">
        <v>70</v>
      </c>
      <c r="D47" s="278"/>
      <c r="E47" s="278"/>
      <c r="F47" s="278"/>
      <c r="G47" s="279"/>
      <c r="H47" s="273" t="s">
        <v>71</v>
      </c>
      <c r="I47" s="275"/>
      <c r="J47" s="276"/>
    </row>
    <row r="48" spans="1:11" ht="12.5" thickBot="1" x14ac:dyDescent="0.25">
      <c r="B48" s="274"/>
      <c r="C48" s="280"/>
      <c r="D48" s="281"/>
      <c r="E48" s="281"/>
      <c r="F48" s="281"/>
      <c r="G48" s="282"/>
      <c r="H48" s="45" t="s">
        <v>72</v>
      </c>
      <c r="I48" s="43" t="s">
        <v>73</v>
      </c>
      <c r="J48" s="44" t="s">
        <v>74</v>
      </c>
    </row>
    <row r="49" spans="2:10" x14ac:dyDescent="0.2">
      <c r="B49" s="242" t="s">
        <v>75</v>
      </c>
      <c r="C49" s="268" t="s">
        <v>76</v>
      </c>
      <c r="D49" s="84"/>
      <c r="E49" s="69"/>
      <c r="F49" s="69"/>
      <c r="G49" s="69"/>
      <c r="H49" s="3" t="s">
        <v>77</v>
      </c>
      <c r="I49" s="4" t="s">
        <v>78</v>
      </c>
      <c r="J49" s="70" t="s">
        <v>79</v>
      </c>
    </row>
    <row r="50" spans="2:10" x14ac:dyDescent="0.2">
      <c r="B50" s="243"/>
      <c r="C50" s="269"/>
      <c r="D50" s="266" t="s">
        <v>80</v>
      </c>
      <c r="E50" s="267"/>
      <c r="F50" s="65"/>
      <c r="G50" s="65"/>
      <c r="H50" s="13"/>
      <c r="I50" s="14"/>
      <c r="J50" s="66"/>
    </row>
    <row r="51" spans="2:10" ht="16" customHeight="1" x14ac:dyDescent="0.2">
      <c r="B51" s="243"/>
      <c r="C51" s="269"/>
      <c r="D51" s="212"/>
      <c r="E51" s="218"/>
      <c r="F51" s="65"/>
      <c r="G51" s="65"/>
      <c r="H51" s="13"/>
      <c r="I51" s="14"/>
      <c r="J51" s="214"/>
    </row>
    <row r="52" spans="2:10" ht="16" customHeight="1" x14ac:dyDescent="0.2">
      <c r="B52" s="243"/>
      <c r="C52" s="269"/>
      <c r="D52" s="261"/>
      <c r="E52" s="262"/>
      <c r="F52" s="262"/>
      <c r="G52" s="65"/>
      <c r="H52" s="217"/>
      <c r="I52" s="39" t="str">
        <f>IF(H52="","",J60/H52)</f>
        <v/>
      </c>
      <c r="J52" s="215"/>
    </row>
    <row r="53" spans="2:10" ht="16" customHeight="1" x14ac:dyDescent="0.2">
      <c r="B53" s="243"/>
      <c r="C53" s="269"/>
      <c r="D53" s="266" t="s">
        <v>81</v>
      </c>
      <c r="E53" s="267"/>
      <c r="F53" s="65"/>
      <c r="G53" s="65"/>
      <c r="H53" s="29"/>
      <c r="I53" s="28"/>
      <c r="J53" s="215"/>
    </row>
    <row r="54" spans="2:10" ht="16" customHeight="1" x14ac:dyDescent="0.2">
      <c r="B54" s="243"/>
      <c r="C54" s="269"/>
      <c r="D54" s="255"/>
      <c r="E54" s="256"/>
      <c r="F54" s="256"/>
      <c r="G54" s="256"/>
      <c r="H54" s="38"/>
      <c r="I54" s="81"/>
      <c r="J54" s="215"/>
    </row>
    <row r="55" spans="2:10" ht="16" customHeight="1" x14ac:dyDescent="0.2">
      <c r="B55" s="243"/>
      <c r="C55" s="269"/>
      <c r="D55" s="255"/>
      <c r="E55" s="256"/>
      <c r="F55" s="256"/>
      <c r="G55" s="256"/>
      <c r="H55" s="38"/>
      <c r="I55" s="34"/>
      <c r="J55" s="215"/>
    </row>
    <row r="56" spans="2:10" ht="16" customHeight="1" x14ac:dyDescent="0.2">
      <c r="B56" s="243"/>
      <c r="C56" s="269"/>
      <c r="D56" s="255"/>
      <c r="E56" s="256"/>
      <c r="F56" s="256"/>
      <c r="G56" s="256"/>
      <c r="H56" s="38"/>
      <c r="I56" s="28"/>
      <c r="J56" s="215"/>
    </row>
    <row r="57" spans="2:10" ht="16" customHeight="1" x14ac:dyDescent="0.2">
      <c r="B57" s="243"/>
      <c r="C57" s="269"/>
      <c r="D57" s="255"/>
      <c r="E57" s="256"/>
      <c r="F57" s="256"/>
      <c r="G57" s="256"/>
      <c r="H57" s="38"/>
      <c r="I57" s="28"/>
      <c r="J57" s="215"/>
    </row>
    <row r="58" spans="2:10" ht="16" customHeight="1" x14ac:dyDescent="0.2">
      <c r="B58" s="243"/>
      <c r="C58" s="269"/>
      <c r="D58" s="255"/>
      <c r="E58" s="256"/>
      <c r="F58" s="256"/>
      <c r="G58" s="256"/>
      <c r="H58" s="38"/>
      <c r="I58" s="28"/>
      <c r="J58" s="215"/>
    </row>
    <row r="59" spans="2:10" ht="16" customHeight="1" x14ac:dyDescent="0.2">
      <c r="B59" s="243"/>
      <c r="C59" s="269"/>
      <c r="D59" s="259"/>
      <c r="E59" s="260"/>
      <c r="F59" s="260"/>
      <c r="G59" s="260"/>
      <c r="H59" s="80"/>
      <c r="I59" s="82"/>
      <c r="J59" s="216"/>
    </row>
    <row r="60" spans="2:10" ht="16" customHeight="1" x14ac:dyDescent="0.2">
      <c r="B60" s="243"/>
      <c r="C60" s="269"/>
      <c r="D60" s="213" t="s">
        <v>82</v>
      </c>
      <c r="E60" s="64"/>
      <c r="H60" s="67">
        <f>H52</f>
        <v>0</v>
      </c>
      <c r="I60" s="41"/>
      <c r="J60" s="31" t="str">
        <f>IF(SUM(J51:J59)=0,"",SUM(J51:J59))</f>
        <v/>
      </c>
    </row>
    <row r="61" spans="2:10" ht="16" customHeight="1" x14ac:dyDescent="0.2">
      <c r="B61" s="243"/>
      <c r="C61" s="269" t="s">
        <v>83</v>
      </c>
      <c r="D61" s="283" t="s">
        <v>282</v>
      </c>
      <c r="E61" s="284"/>
      <c r="F61" s="284"/>
      <c r="G61" s="284"/>
      <c r="H61" s="83"/>
      <c r="I61" s="30"/>
      <c r="J61" s="209"/>
    </row>
    <row r="62" spans="2:10" ht="16" customHeight="1" x14ac:dyDescent="0.2">
      <c r="B62" s="243"/>
      <c r="C62" s="269"/>
      <c r="D62" s="255" t="s">
        <v>84</v>
      </c>
      <c r="E62" s="256"/>
      <c r="F62" s="256"/>
      <c r="G62" s="256"/>
      <c r="H62" s="38"/>
      <c r="I62" s="41"/>
      <c r="J62" s="210"/>
    </row>
    <row r="63" spans="2:10" ht="16" customHeight="1" x14ac:dyDescent="0.2">
      <c r="B63" s="243"/>
      <c r="C63" s="269"/>
      <c r="D63" s="255" t="s">
        <v>85</v>
      </c>
      <c r="E63" s="256"/>
      <c r="F63" s="256"/>
      <c r="G63" s="256"/>
      <c r="H63" s="38"/>
      <c r="I63" s="41"/>
      <c r="J63" s="210"/>
    </row>
    <row r="64" spans="2:10" ht="16" customHeight="1" x14ac:dyDescent="0.2">
      <c r="B64" s="243"/>
      <c r="C64" s="269"/>
      <c r="D64" s="259"/>
      <c r="E64" s="260"/>
      <c r="F64" s="260"/>
      <c r="G64" s="260"/>
      <c r="H64" s="80"/>
      <c r="I64" s="42"/>
      <c r="J64" s="211"/>
    </row>
    <row r="65" spans="2:10" ht="12.5" thickBot="1" x14ac:dyDescent="0.25">
      <c r="B65" s="243"/>
      <c r="C65" s="272"/>
      <c r="D65" s="257" t="s">
        <v>82</v>
      </c>
      <c r="E65" s="258"/>
      <c r="F65" s="258"/>
      <c r="G65" s="74"/>
      <c r="H65" s="75"/>
      <c r="I65" s="76"/>
      <c r="J65" s="77" t="str">
        <f>IF(SUM(J61:J64)=0,"",(SUM(J61:J64)))</f>
        <v/>
      </c>
    </row>
    <row r="66" spans="2:10" ht="19" customHeight="1" thickTop="1" thickBot="1" x14ac:dyDescent="0.25">
      <c r="B66" s="244"/>
      <c r="C66" s="263" t="s">
        <v>86</v>
      </c>
      <c r="D66" s="264"/>
      <c r="E66" s="264"/>
      <c r="F66" s="264"/>
      <c r="G66" s="265"/>
      <c r="H66" s="71">
        <f>H60</f>
        <v>0</v>
      </c>
      <c r="I66" s="72"/>
      <c r="J66" s="73">
        <f>SUM(J60,J65)</f>
        <v>0</v>
      </c>
    </row>
    <row r="67" spans="2:10" x14ac:dyDescent="0.2">
      <c r="B67" s="252" t="s">
        <v>87</v>
      </c>
      <c r="C67" s="248"/>
      <c r="D67" s="249"/>
      <c r="E67" s="249"/>
      <c r="F67" s="249"/>
      <c r="G67" s="219"/>
      <c r="H67" s="220"/>
      <c r="I67" s="78"/>
      <c r="J67" s="223"/>
    </row>
    <row r="68" spans="2:10" x14ac:dyDescent="0.2">
      <c r="B68" s="253"/>
      <c r="C68" s="250"/>
      <c r="D68" s="251"/>
      <c r="E68" s="251"/>
      <c r="F68" s="251"/>
      <c r="G68" s="221"/>
      <c r="H68" s="222"/>
      <c r="I68" s="68"/>
      <c r="J68" s="224"/>
    </row>
    <row r="69" spans="2:10" ht="19" customHeight="1" thickBot="1" x14ac:dyDescent="0.25">
      <c r="B69" s="254"/>
      <c r="C69" s="245" t="s">
        <v>88</v>
      </c>
      <c r="D69" s="246"/>
      <c r="E69" s="246"/>
      <c r="F69" s="247"/>
      <c r="G69" s="79"/>
      <c r="H69" s="40">
        <f>H67+H68</f>
        <v>0</v>
      </c>
      <c r="I69" s="32"/>
      <c r="J69" s="33"/>
    </row>
    <row r="70" spans="2:10" ht="19" customHeight="1" thickBot="1" x14ac:dyDescent="0.25">
      <c r="B70" s="100"/>
      <c r="C70" s="240" t="s">
        <v>89</v>
      </c>
      <c r="D70" s="241"/>
      <c r="E70" s="241"/>
      <c r="F70" s="241"/>
      <c r="G70" s="101"/>
      <c r="H70" s="102" t="str">
        <f>IF(H52="","",H66)</f>
        <v/>
      </c>
      <c r="I70" s="103"/>
      <c r="J70" s="104" t="str">
        <f>IF(J52="","",J66)</f>
        <v/>
      </c>
    </row>
  </sheetData>
  <mergeCells count="73">
    <mergeCell ref="F20:K20"/>
    <mergeCell ref="I25:I26"/>
    <mergeCell ref="K25:K26"/>
    <mergeCell ref="D50:E50"/>
    <mergeCell ref="A3:K3"/>
    <mergeCell ref="K32:K33"/>
    <mergeCell ref="E30:F30"/>
    <mergeCell ref="G30:H30"/>
    <mergeCell ref="A25:B26"/>
    <mergeCell ref="C25:C26"/>
    <mergeCell ref="E25:E26"/>
    <mergeCell ref="G25:G26"/>
    <mergeCell ref="I35:J35"/>
    <mergeCell ref="C36:D36"/>
    <mergeCell ref="A5:C5"/>
    <mergeCell ref="D5:F5"/>
    <mergeCell ref="G5:K5"/>
    <mergeCell ref="A6:C6"/>
    <mergeCell ref="D6:F6"/>
    <mergeCell ref="G6:K6"/>
    <mergeCell ref="A32:B33"/>
    <mergeCell ref="C32:D33"/>
    <mergeCell ref="I30:J30"/>
    <mergeCell ref="E32:F33"/>
    <mergeCell ref="G32:H33"/>
    <mergeCell ref="I32:J33"/>
    <mergeCell ref="A30:B30"/>
    <mergeCell ref="C30:D30"/>
    <mergeCell ref="K14:K16"/>
    <mergeCell ref="G8:I8"/>
    <mergeCell ref="A23:B23"/>
    <mergeCell ref="A29:B29"/>
    <mergeCell ref="A27:B27"/>
    <mergeCell ref="C61:C65"/>
    <mergeCell ref="B47:B48"/>
    <mergeCell ref="H47:J47"/>
    <mergeCell ref="C47:G48"/>
    <mergeCell ref="E36:F36"/>
    <mergeCell ref="G36:H36"/>
    <mergeCell ref="I36:J36"/>
    <mergeCell ref="A36:B36"/>
    <mergeCell ref="D62:G62"/>
    <mergeCell ref="D57:G57"/>
    <mergeCell ref="D58:G58"/>
    <mergeCell ref="D59:G59"/>
    <mergeCell ref="D61:G61"/>
    <mergeCell ref="B40:K43"/>
    <mergeCell ref="A28:B28"/>
    <mergeCell ref="C70:F70"/>
    <mergeCell ref="B49:B66"/>
    <mergeCell ref="C69:F69"/>
    <mergeCell ref="C67:F67"/>
    <mergeCell ref="C68:F68"/>
    <mergeCell ref="B67:B69"/>
    <mergeCell ref="D54:G54"/>
    <mergeCell ref="D55:G55"/>
    <mergeCell ref="D65:F65"/>
    <mergeCell ref="D63:G63"/>
    <mergeCell ref="D64:G64"/>
    <mergeCell ref="D52:F52"/>
    <mergeCell ref="C66:G66"/>
    <mergeCell ref="D53:E53"/>
    <mergeCell ref="C49:C60"/>
    <mergeCell ref="D56:G56"/>
    <mergeCell ref="I34:J34"/>
    <mergeCell ref="C35:D35"/>
    <mergeCell ref="E35:F35"/>
    <mergeCell ref="G35:H35"/>
    <mergeCell ref="A34:B34"/>
    <mergeCell ref="A35:B35"/>
    <mergeCell ref="C34:D34"/>
    <mergeCell ref="E34:F34"/>
    <mergeCell ref="G34:H34"/>
  </mergeCells>
  <phoneticPr fontId="3"/>
  <dataValidations count="3">
    <dataValidation type="list" showInputMessage="1" showErrorMessage="1" prompt="建築工事／改修工事　を選択" sqref="D51" xr:uid="{7C542723-38E2-4D68-90AF-13CBC378F71A}">
      <formula1>" &lt;建築工事&gt;, &lt;改修工事&gt;"</formula1>
    </dataValidation>
    <dataValidation type="list" allowBlank="1" showInputMessage="1" showErrorMessage="1" prompt="建築工事の場合に、区分を選択_x000a_" sqref="D52:F52" xr:uid="{595164E9-0944-4D4B-BBE8-5533061932D7}">
      <formula1>"　（新築）,（移転新築）,　（増築）,　（改築）"</formula1>
    </dataValidation>
    <dataValidation type="list" allowBlank="1" showErrorMessage="1" sqref="B14:B16 G14:G16 B21" xr:uid="{57B1234A-400A-4E9D-9B01-B732B25F6241}">
      <formula1>"○"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4" orientation="portrait" r:id="rId1"/>
  <headerFooter>
    <oddFooter>&amp;R&amp;F  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3400-570F-45D0-8D98-F07BB5A5CBB0}">
  <sheetPr>
    <pageSetUpPr fitToPage="1"/>
  </sheetPr>
  <dimension ref="A1:AT14"/>
  <sheetViews>
    <sheetView view="pageBreakPreview" topLeftCell="P1" zoomScale="94" zoomScaleNormal="100" zoomScaleSheetLayoutView="94" workbookViewId="0">
      <selection activeCell="Z12" sqref="Z12"/>
    </sheetView>
  </sheetViews>
  <sheetFormatPr defaultColWidth="8.7265625" defaultRowHeight="13" outlineLevelCol="1" x14ac:dyDescent="0.2"/>
  <cols>
    <col min="1" max="1" width="6" style="186" hidden="1" customWidth="1" outlineLevel="1"/>
    <col min="2" max="2" width="0" style="186" hidden="1" customWidth="1" collapsed="1"/>
    <col min="3" max="3" width="9.1796875" style="186" hidden="1" customWidth="1" outlineLevel="1"/>
    <col min="4" max="4" width="13.453125" style="186" hidden="1" customWidth="1" outlineLevel="1"/>
    <col min="5" max="5" width="9.1796875" style="186" hidden="1" customWidth="1" outlineLevel="1"/>
    <col min="6" max="6" width="13.453125" style="186" hidden="1" customWidth="1" outlineLevel="1"/>
    <col min="7" max="7" width="13.453125" style="186" hidden="1" customWidth="1" collapsed="1"/>
    <col min="8" max="8" width="11.26953125" style="186" hidden="1" customWidth="1"/>
    <col min="9" max="9" width="31.26953125" style="186" hidden="1" customWidth="1"/>
    <col min="10" max="10" width="22.453125" style="186" hidden="1" customWidth="1"/>
    <col min="11" max="11" width="9.453125" style="186" hidden="1" customWidth="1" outlineLevel="1"/>
    <col min="12" max="12" width="16.453125" style="186" customWidth="1" collapsed="1"/>
    <col min="13" max="14" width="12.1796875" style="186" customWidth="1"/>
    <col min="15" max="22" width="9" style="186" customWidth="1"/>
    <col min="23" max="23" width="12.453125" style="186" customWidth="1"/>
    <col min="24" max="24" width="8.453125" style="186" customWidth="1"/>
    <col min="25" max="27" width="12.453125" style="186" customWidth="1"/>
    <col min="28" max="28" width="12.453125" style="186" hidden="1" customWidth="1"/>
    <col min="29" max="29" width="12.453125" style="186" customWidth="1"/>
    <col min="30" max="31" width="12.453125" style="186" hidden="1" customWidth="1"/>
    <col min="32" max="35" width="12.453125" style="186" hidden="1" customWidth="1" outlineLevel="1"/>
    <col min="36" max="36" width="9" style="186" hidden="1" customWidth="1" outlineLevel="1"/>
    <col min="37" max="37" width="13.1796875" style="186" hidden="1" customWidth="1" outlineLevel="1"/>
    <col min="38" max="38" width="13.1796875" style="189" hidden="1" customWidth="1" outlineLevel="1"/>
    <col min="39" max="39" width="12.453125" style="186" customWidth="1" collapsed="1"/>
    <col min="40" max="40" width="6.453125" style="186" customWidth="1"/>
    <col min="41" max="41" width="9.26953125" style="112" bestFit="1" customWidth="1"/>
    <col min="42" max="16384" width="8.7265625" style="112"/>
  </cols>
  <sheetData>
    <row r="1" spans="1:46" ht="23.5" x14ac:dyDescent="0.2">
      <c r="A1" s="105"/>
      <c r="B1" s="331" t="s">
        <v>90</v>
      </c>
      <c r="C1" s="331"/>
      <c r="D1" s="331"/>
      <c r="E1" s="331"/>
      <c r="F1" s="331"/>
      <c r="G1" s="331"/>
      <c r="H1" s="331"/>
      <c r="I1" s="331"/>
      <c r="J1" s="331"/>
      <c r="K1" s="332"/>
      <c r="L1" s="332"/>
      <c r="M1" s="332"/>
      <c r="N1" s="106"/>
      <c r="O1" s="106"/>
      <c r="P1" s="106"/>
      <c r="Q1" s="106"/>
      <c r="R1" s="106"/>
      <c r="S1" s="106"/>
      <c r="T1" s="106"/>
      <c r="U1" s="106"/>
      <c r="V1" s="106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8"/>
      <c r="AI1" s="109"/>
      <c r="AJ1" s="110"/>
      <c r="AK1" s="110"/>
      <c r="AL1" s="111" t="s">
        <v>91</v>
      </c>
      <c r="AM1" s="110"/>
      <c r="AN1" s="110"/>
    </row>
    <row r="2" spans="1:46" s="110" customFormat="1" ht="23.5" x14ac:dyDescent="0.2">
      <c r="A2" s="113"/>
      <c r="B2" s="114"/>
      <c r="C2" s="115"/>
      <c r="D2" s="116"/>
      <c r="E2" s="115"/>
      <c r="F2" s="116"/>
      <c r="G2" s="114"/>
      <c r="H2" s="114"/>
      <c r="I2" s="117"/>
      <c r="J2" s="117"/>
      <c r="K2" s="117"/>
      <c r="L2" s="113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9" t="s">
        <v>0</v>
      </c>
      <c r="X2" s="119" t="s">
        <v>1</v>
      </c>
      <c r="Y2" s="119" t="s">
        <v>2</v>
      </c>
      <c r="Z2" s="119" t="s">
        <v>3</v>
      </c>
      <c r="AA2" s="119" t="s">
        <v>4</v>
      </c>
      <c r="AB2" s="119" t="s">
        <v>5</v>
      </c>
      <c r="AC2" s="119" t="s">
        <v>6</v>
      </c>
      <c r="AD2" s="119" t="s">
        <v>7</v>
      </c>
      <c r="AE2" s="119" t="s">
        <v>8</v>
      </c>
      <c r="AF2" s="120" t="s">
        <v>9</v>
      </c>
      <c r="AG2" s="119" t="s">
        <v>10</v>
      </c>
      <c r="AH2" s="119" t="s">
        <v>11</v>
      </c>
      <c r="AI2" s="119" t="s">
        <v>12</v>
      </c>
      <c r="AJ2" s="121"/>
      <c r="AK2" s="122"/>
      <c r="AL2" s="123"/>
      <c r="AM2" s="113"/>
      <c r="AN2" s="113"/>
    </row>
    <row r="3" spans="1:46" s="137" customFormat="1" ht="36" x14ac:dyDescent="0.2">
      <c r="A3" s="124" t="s">
        <v>92</v>
      </c>
      <c r="B3" s="125" t="s">
        <v>13</v>
      </c>
      <c r="C3" s="126" t="s">
        <v>14</v>
      </c>
      <c r="D3" s="127"/>
      <c r="E3" s="126" t="s">
        <v>15</v>
      </c>
      <c r="F3" s="127"/>
      <c r="G3" s="128" t="s">
        <v>16</v>
      </c>
      <c r="H3" s="128" t="s">
        <v>93</v>
      </c>
      <c r="I3" s="129" t="s">
        <v>94</v>
      </c>
      <c r="J3" s="124" t="s">
        <v>95</v>
      </c>
      <c r="K3" s="124" t="s">
        <v>96</v>
      </c>
      <c r="L3" s="129" t="s">
        <v>97</v>
      </c>
      <c r="M3" s="130" t="s">
        <v>98</v>
      </c>
      <c r="N3" s="130" t="s">
        <v>99</v>
      </c>
      <c r="O3" s="333" t="s">
        <v>100</v>
      </c>
      <c r="P3" s="334"/>
      <c r="Q3" s="335"/>
      <c r="R3" s="191" t="s">
        <v>101</v>
      </c>
      <c r="S3" s="191"/>
      <c r="T3" s="191" t="s">
        <v>102</v>
      </c>
      <c r="U3" s="191"/>
      <c r="V3" s="191"/>
      <c r="W3" s="130" t="s">
        <v>17</v>
      </c>
      <c r="X3" s="131" t="s">
        <v>103</v>
      </c>
      <c r="Y3" s="130" t="s">
        <v>18</v>
      </c>
      <c r="Z3" s="132" t="s">
        <v>104</v>
      </c>
      <c r="AA3" s="133" t="s">
        <v>105</v>
      </c>
      <c r="AB3" s="130" t="s">
        <v>106</v>
      </c>
      <c r="AC3" s="131" t="s">
        <v>107</v>
      </c>
      <c r="AD3" s="131" t="s">
        <v>108</v>
      </c>
      <c r="AE3" s="131" t="s">
        <v>109</v>
      </c>
      <c r="AF3" s="124" t="s">
        <v>110</v>
      </c>
      <c r="AG3" s="131" t="s">
        <v>111</v>
      </c>
      <c r="AH3" s="131" t="s">
        <v>112</v>
      </c>
      <c r="AI3" s="131" t="s">
        <v>113</v>
      </c>
      <c r="AJ3" s="134" t="s">
        <v>19</v>
      </c>
      <c r="AK3" s="135"/>
      <c r="AL3" s="136"/>
      <c r="AM3" s="129" t="s">
        <v>114</v>
      </c>
      <c r="AN3" s="129" t="s">
        <v>115</v>
      </c>
      <c r="AP3" s="137" t="s">
        <v>116</v>
      </c>
      <c r="AQ3" s="137" t="s">
        <v>117</v>
      </c>
      <c r="AR3" s="137" t="s">
        <v>118</v>
      </c>
    </row>
    <row r="4" spans="1:46" s="137" customFormat="1" ht="44.15" customHeight="1" x14ac:dyDescent="0.2">
      <c r="A4" s="138"/>
      <c r="B4" s="139"/>
      <c r="C4" s="140"/>
      <c r="D4" s="141"/>
      <c r="E4" s="140"/>
      <c r="F4" s="141"/>
      <c r="G4" s="140"/>
      <c r="H4" s="140"/>
      <c r="I4" s="138"/>
      <c r="J4" s="142"/>
      <c r="K4" s="142"/>
      <c r="L4" s="143"/>
      <c r="M4" s="142"/>
      <c r="N4" s="142"/>
      <c r="O4" s="192" t="s">
        <v>40</v>
      </c>
      <c r="P4" s="192" t="s">
        <v>42</v>
      </c>
      <c r="Q4" s="192" t="s">
        <v>44</v>
      </c>
      <c r="R4" s="192" t="s">
        <v>119</v>
      </c>
      <c r="S4" s="192" t="s">
        <v>119</v>
      </c>
      <c r="T4" s="192" t="s">
        <v>120</v>
      </c>
      <c r="U4" s="192" t="s">
        <v>121</v>
      </c>
      <c r="V4" s="192" t="s">
        <v>122</v>
      </c>
      <c r="W4" s="143"/>
      <c r="X4" s="143"/>
      <c r="Y4" s="144"/>
      <c r="Z4" s="144"/>
      <c r="AA4" s="143"/>
      <c r="AB4" s="143"/>
      <c r="AC4" s="143"/>
      <c r="AD4" s="143"/>
      <c r="AE4" s="143"/>
      <c r="AF4" s="145"/>
      <c r="AG4" s="143"/>
      <c r="AH4" s="143"/>
      <c r="AI4" s="146"/>
      <c r="AJ4" s="142"/>
      <c r="AK4" s="147"/>
      <c r="AL4" s="148"/>
      <c r="AM4" s="149" t="s">
        <v>20</v>
      </c>
      <c r="AN4" s="138"/>
    </row>
    <row r="5" spans="1:46" s="161" customFormat="1" ht="12" x14ac:dyDescent="0.2">
      <c r="A5" s="150"/>
      <c r="B5" s="151"/>
      <c r="C5" s="152"/>
      <c r="D5" s="152"/>
      <c r="E5" s="152"/>
      <c r="F5" s="152"/>
      <c r="G5" s="152"/>
      <c r="H5" s="152"/>
      <c r="I5" s="153"/>
      <c r="J5" s="153"/>
      <c r="K5" s="153"/>
      <c r="L5" s="15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6" t="s">
        <v>21</v>
      </c>
      <c r="X5" s="156" t="s">
        <v>21</v>
      </c>
      <c r="Y5" s="156" t="s">
        <v>21</v>
      </c>
      <c r="Z5" s="156" t="s">
        <v>21</v>
      </c>
      <c r="AA5" s="156" t="s">
        <v>21</v>
      </c>
      <c r="AB5" s="156" t="s">
        <v>21</v>
      </c>
      <c r="AC5" s="156" t="s">
        <v>21</v>
      </c>
      <c r="AD5" s="156" t="s">
        <v>21</v>
      </c>
      <c r="AE5" s="156" t="s">
        <v>21</v>
      </c>
      <c r="AF5" s="157" t="s">
        <v>21</v>
      </c>
      <c r="AG5" s="156" t="s">
        <v>21</v>
      </c>
      <c r="AH5" s="156" t="s">
        <v>21</v>
      </c>
      <c r="AI5" s="156" t="s">
        <v>21</v>
      </c>
      <c r="AJ5" s="158"/>
      <c r="AK5" s="159"/>
      <c r="AL5" s="160"/>
      <c r="AM5" s="154"/>
      <c r="AN5" s="150"/>
    </row>
    <row r="6" spans="1:46" s="176" customFormat="1" ht="12" x14ac:dyDescent="0.2">
      <c r="A6" s="162">
        <v>1</v>
      </c>
      <c r="B6" s="163" t="s">
        <v>123</v>
      </c>
      <c r="C6" s="164"/>
      <c r="D6" s="163"/>
      <c r="E6" s="164"/>
      <c r="F6" s="163"/>
      <c r="G6" s="163" t="s">
        <v>123</v>
      </c>
      <c r="H6" s="163" t="s">
        <v>124</v>
      </c>
      <c r="I6" s="165" t="str">
        <f>IFERROR(VLOOKUP(H6,#REF!,2,0),"")</f>
        <v/>
      </c>
      <c r="J6" s="166" t="s">
        <v>125</v>
      </c>
      <c r="K6" s="162">
        <v>0.5</v>
      </c>
      <c r="L6" s="167">
        <f>'協定補助（R7要望調査）'!D6</f>
        <v>0</v>
      </c>
      <c r="M6" s="164">
        <f>'協定補助（R7要望調査）'!A6</f>
        <v>0</v>
      </c>
      <c r="N6" s="164">
        <f>'協定補助（R7要望調査）'!G6</f>
        <v>0</v>
      </c>
      <c r="O6" s="193">
        <f>'協定補助（R7要望調査）'!B14</f>
        <v>0</v>
      </c>
      <c r="P6" s="193">
        <f>'協定補助（R7要望調査）'!B15</f>
        <v>0</v>
      </c>
      <c r="Q6" s="193">
        <f>'協定補助（R7要望調査）'!B16</f>
        <v>0</v>
      </c>
      <c r="R6" s="193" t="str">
        <f>'協定補助（R7要望調査）'!K14</f>
        <v/>
      </c>
      <c r="S6" s="193">
        <f>'協定補助（R7要望調査）'!P28</f>
        <v>0</v>
      </c>
      <c r="T6" s="193" t="str">
        <f>'協定補助（R7要望調査）'!K28</f>
        <v/>
      </c>
      <c r="U6" s="193">
        <f>'協定補助（R7要望調査）'!C35+'協定補助（R7要望調査）'!E35</f>
        <v>0</v>
      </c>
      <c r="V6" s="193">
        <f>'協定補助（R7要望調査）'!G35+'協定補助（R7要望調査）'!I35</f>
        <v>0</v>
      </c>
      <c r="W6" s="168" t="str">
        <f>'協定補助（R7要望調査）'!J70</f>
        <v/>
      </c>
      <c r="X6" s="168">
        <v>0</v>
      </c>
      <c r="Y6" s="169" t="e">
        <f>W6-X6</f>
        <v>#VALUE!</v>
      </c>
      <c r="Z6" s="168" t="str">
        <f>'協定補助（R7要望調査）'!J60</f>
        <v/>
      </c>
      <c r="AA6" s="170" t="e">
        <f>VLOOKUP(R6,$X$11:$Z$13,3,FALSE)*VLOOKUP(R6,$X$11:$AA$13,4,FALSE)</f>
        <v>#N/A</v>
      </c>
      <c r="AB6" s="171" t="e">
        <f>MIN(Z6,AA6)</f>
        <v>#N/A</v>
      </c>
      <c r="AC6" s="168" t="e">
        <f>ROUNDDOWN(AB6*VLOOKUP(R6,$X$11:$AC$13,6,FALSE),-3)</f>
        <v>#N/A</v>
      </c>
      <c r="AD6" s="170" t="e">
        <f>IF(OR(#REF!=1,#REF!=6,#REF!=7),MIN(Y6,AB6),IF(#REF!=2,MIN(Y6,AB6,AC6),IF(#REF!=3,MIN(MIN(Y6,AB6)*3/4,AC6),IF(#REF!=4,MIN(MIN(Y6,AB6)*K6,AC6),IF(#REF!=5,MIN(MIN(Y6,AB6)*2/3,AC6),"")))))</f>
        <v>#REF!</v>
      </c>
      <c r="AE6" s="170" t="str">
        <f>IFERROR(ROUNDDOWN(IF(#REF!=1,AD6*K6,IF(#REF!=2,AD6*K6,IF(#REF!=3,AD6*2/3,IF(#REF!=4,AD6,IF(#REF!=5,AD6*1/2,IF(#REF!=6,AD6,IF(#REF!=7,MIN(AC6,AD6),""))))))),-3),"")</f>
        <v/>
      </c>
      <c r="AF6" s="172"/>
      <c r="AG6" s="168"/>
      <c r="AH6" s="171" t="str">
        <f>IFERROR(ROUNDDOWN(IF(#REF!=1,AD6*K6,IF(#REF!=2,AD6*K6,IF(#REF!=3,AD6*2/3,IF(#REF!=4,AD6,IF(#REF!=5,AD6*1/2,""))))),-3),"")</f>
        <v/>
      </c>
      <c r="AI6" s="171" t="str">
        <f>IFERROR(AG6-AH6,"")</f>
        <v/>
      </c>
      <c r="AJ6" s="173"/>
      <c r="AK6" s="174"/>
      <c r="AL6" s="175"/>
      <c r="AM6" s="173"/>
      <c r="AN6" s="166"/>
      <c r="AP6" s="166">
        <f>'協定補助（R7要望調査）'!G8</f>
        <v>0</v>
      </c>
      <c r="AQ6" s="166">
        <f>'協定補助（R7要望調査）'!J8</f>
        <v>0</v>
      </c>
      <c r="AR6" s="166">
        <f>'協定補助（R7要望調査）'!K8</f>
        <v>0</v>
      </c>
    </row>
    <row r="7" spans="1:46" x14ac:dyDescent="0.2">
      <c r="A7" s="177">
        <v>7</v>
      </c>
      <c r="B7" s="163" t="s">
        <v>123</v>
      </c>
      <c r="C7" s="164"/>
      <c r="D7" s="163"/>
      <c r="E7" s="178"/>
      <c r="F7" s="163"/>
      <c r="G7" s="163" t="s">
        <v>123</v>
      </c>
      <c r="H7" s="163" t="s">
        <v>124</v>
      </c>
      <c r="I7" s="165" t="str">
        <f>IFERROR(VLOOKUP(H7,#REF!,2,0),"")</f>
        <v/>
      </c>
      <c r="J7" s="173"/>
      <c r="K7" s="179">
        <v>0.5</v>
      </c>
      <c r="L7" s="180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2"/>
      <c r="X7" s="182"/>
      <c r="Y7" s="169">
        <f t="shared" ref="Y7" si="0">W7-X7</f>
        <v>0</v>
      </c>
      <c r="Z7" s="182"/>
      <c r="AA7" s="182"/>
      <c r="AB7" s="171">
        <f t="shared" ref="AB7" si="1">MIN(Z7,AA7)</f>
        <v>0</v>
      </c>
      <c r="AC7" s="182"/>
      <c r="AD7" s="169" t="e">
        <f>IF(OR(#REF!=1,#REF!=6,#REF!=7),MIN(Y7,AB7),IF(#REF!=2,MIN(Y7,AB7,AC7),IF(#REF!=3,MIN(MIN(Y7,AB7)*3/4,AC7),IF(#REF!=4,MIN(MIN(Y7,AB7)*K7,AC7),IF(#REF!=5,MIN(MIN(Y7,AB7)*2/3,AC7),"")))))</f>
        <v>#REF!</v>
      </c>
      <c r="AE7" s="169" t="str">
        <f>IFERROR(ROUNDDOWN(IF(#REF!=1,AD7*K7,IF(#REF!=2,AD7*K7,IF(#REF!=3,AD7*2/3,IF(#REF!=4,AD7,IF(#REF!=5,AD7*1/2,IF(#REF!=6,AD7,IF(#REF!=7,MIN(AC7,AD7),""))))))),-3),"")</f>
        <v/>
      </c>
      <c r="AF7" s="181"/>
      <c r="AG7" s="182"/>
      <c r="AH7" s="171" t="str">
        <f>IFERROR(ROUNDDOWN(IF(#REF!=1,AD7*K7,IF(#REF!=2,AD7*K7,IF(#REF!=3,AD7*2/3,IF(#REF!=4,AD7,IF(#REF!=5,AD7*1/2,""))))),-3),"")</f>
        <v/>
      </c>
      <c r="AI7" s="171" t="str">
        <f t="shared" ref="AI7" si="2">IFERROR(AG7-AH7,"")</f>
        <v/>
      </c>
      <c r="AJ7" s="180"/>
      <c r="AK7" s="183"/>
      <c r="AL7" s="184"/>
      <c r="AM7" s="180"/>
      <c r="AN7" s="173"/>
      <c r="AP7" s="173"/>
      <c r="AQ7" s="173"/>
      <c r="AR7" s="173"/>
    </row>
    <row r="8" spans="1:46" x14ac:dyDescent="0.2">
      <c r="AE8" s="187"/>
      <c r="AL8" s="188" t="s">
        <v>126</v>
      </c>
    </row>
    <row r="9" spans="1:46" x14ac:dyDescent="0.2">
      <c r="AE9" s="187"/>
      <c r="AL9" s="189" t="s">
        <v>127</v>
      </c>
    </row>
    <row r="10" spans="1:46" x14ac:dyDescent="0.2">
      <c r="Y10" s="186" t="s">
        <v>128</v>
      </c>
      <c r="Z10" s="112" t="s">
        <v>129</v>
      </c>
      <c r="AA10" s="112" t="s">
        <v>130</v>
      </c>
      <c r="AC10" s="186" t="s">
        <v>96</v>
      </c>
      <c r="AE10" s="187"/>
    </row>
    <row r="11" spans="1:46" x14ac:dyDescent="0.2">
      <c r="X11" s="186" t="s">
        <v>131</v>
      </c>
      <c r="Y11" s="186" t="s">
        <v>132</v>
      </c>
      <c r="Z11" s="190">
        <v>38109000</v>
      </c>
      <c r="AA11" s="112">
        <f>S6</f>
        <v>0</v>
      </c>
      <c r="AC11" s="186">
        <f>2/3</f>
        <v>0.66666666666666663</v>
      </c>
    </row>
    <row r="12" spans="1:46" x14ac:dyDescent="0.2">
      <c r="X12" s="186" t="s">
        <v>133</v>
      </c>
      <c r="Y12" s="186" t="s">
        <v>134</v>
      </c>
      <c r="Z12" s="190">
        <v>558000</v>
      </c>
      <c r="AA12" s="112">
        <f>U6</f>
        <v>0</v>
      </c>
      <c r="AC12" s="186">
        <v>1</v>
      </c>
    </row>
    <row r="13" spans="1:46" x14ac:dyDescent="0.2">
      <c r="X13" s="186" t="s">
        <v>135</v>
      </c>
      <c r="Y13" s="186" t="s">
        <v>136</v>
      </c>
      <c r="Z13" s="190">
        <v>558000</v>
      </c>
      <c r="AA13" s="112">
        <f>V6</f>
        <v>0</v>
      </c>
      <c r="AC13" s="186">
        <v>1</v>
      </c>
    </row>
    <row r="14" spans="1:46" s="186" customFormat="1" x14ac:dyDescent="0.2">
      <c r="AA14" s="190"/>
      <c r="AL14" s="189"/>
      <c r="AO14" s="112"/>
      <c r="AP14" s="112"/>
      <c r="AQ14" s="112"/>
      <c r="AR14" s="112"/>
      <c r="AS14" s="112"/>
      <c r="AT14" s="112"/>
    </row>
  </sheetData>
  <mergeCells count="3">
    <mergeCell ref="B1:J1"/>
    <mergeCell ref="K1:M1"/>
    <mergeCell ref="O3:Q3"/>
  </mergeCells>
  <phoneticPr fontId="3"/>
  <dataValidations disablePrompts="1" count="3">
    <dataValidation type="list" allowBlank="1" showInputMessage="1" showErrorMessage="1" sqref="J6" xr:uid="{3FB38AE6-BF5B-485B-AFCB-CE8E3B431051}">
      <formula1>INDIRECT(I6)</formula1>
    </dataValidation>
    <dataValidation type="list" allowBlank="1" showInputMessage="1" showErrorMessage="1" sqref="K1:V1" xr:uid="{51EAE7E6-6F25-4A39-A263-EB3F2315391E}">
      <formula1>"事業計画総括表,交付申請総括表,実績報告総括表"</formula1>
    </dataValidation>
    <dataValidation type="list" allowBlank="1" showInputMessage="1" showErrorMessage="1" sqref="J7 H6:H7" xr:uid="{9B8079BB-7859-49CD-8821-262F993537D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&amp;R&amp;F  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4"/>
  <sheetViews>
    <sheetView view="pageBreakPreview" zoomScale="80" zoomScaleNormal="100" zoomScaleSheetLayoutView="80" workbookViewId="0">
      <selection activeCell="I14" sqref="I13:AB14"/>
    </sheetView>
  </sheetViews>
  <sheetFormatPr defaultColWidth="9" defaultRowHeight="13" x14ac:dyDescent="0.2"/>
  <cols>
    <col min="1" max="1" width="9" style="1"/>
    <col min="2" max="2" width="53.7265625" style="1" customWidth="1"/>
    <col min="3" max="3" width="10.81640625" style="1" customWidth="1"/>
    <col min="4" max="4" width="35.1796875" style="2" customWidth="1"/>
    <col min="5" max="5" width="9" style="2"/>
    <col min="6" max="6" width="40" style="2" customWidth="1"/>
    <col min="7" max="7" width="12.453125" style="2" customWidth="1"/>
    <col min="8" max="8" width="56" style="2" customWidth="1"/>
    <col min="9" max="11" width="12.453125" style="2" customWidth="1"/>
    <col min="12" max="16384" width="9" style="1"/>
  </cols>
  <sheetData>
    <row r="1" spans="2:22" x14ac:dyDescent="0.2">
      <c r="B1" s="9" t="s">
        <v>101</v>
      </c>
      <c r="D1" s="10" t="s">
        <v>137</v>
      </c>
      <c r="F1" s="10" t="s">
        <v>138</v>
      </c>
      <c r="H1" s="20" t="s">
        <v>139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2" x14ac:dyDescent="0.2"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2" ht="91" x14ac:dyDescent="0.2">
      <c r="B3" s="1" t="s">
        <v>140</v>
      </c>
      <c r="D3" s="2" t="s">
        <v>141</v>
      </c>
      <c r="F3" s="2" t="s">
        <v>142</v>
      </c>
      <c r="H3" s="27" t="s">
        <v>143</v>
      </c>
      <c r="I3" s="27" t="s">
        <v>144</v>
      </c>
      <c r="J3" s="27" t="s">
        <v>145</v>
      </c>
      <c r="K3" s="27" t="s">
        <v>146</v>
      </c>
      <c r="L3" s="27" t="s">
        <v>147</v>
      </c>
      <c r="M3" s="27" t="s">
        <v>148</v>
      </c>
      <c r="N3" s="27" t="s">
        <v>149</v>
      </c>
      <c r="O3" s="27" t="s">
        <v>150</v>
      </c>
      <c r="P3" s="27" t="s">
        <v>151</v>
      </c>
      <c r="Q3" s="27" t="s">
        <v>152</v>
      </c>
      <c r="R3" s="27" t="s">
        <v>153</v>
      </c>
      <c r="S3" s="27" t="s">
        <v>154</v>
      </c>
      <c r="T3" s="37" t="s">
        <v>24</v>
      </c>
      <c r="U3" s="37" t="s">
        <v>22</v>
      </c>
      <c r="V3" s="27" t="s">
        <v>155</v>
      </c>
    </row>
    <row r="4" spans="2:22" x14ac:dyDescent="0.2">
      <c r="B4" s="1" t="s">
        <v>156</v>
      </c>
      <c r="D4" s="2" t="s">
        <v>157</v>
      </c>
      <c r="F4" s="2" t="s">
        <v>158</v>
      </c>
      <c r="H4" s="21" t="s">
        <v>35</v>
      </c>
      <c r="I4" s="21" t="s">
        <v>35</v>
      </c>
      <c r="J4" s="21" t="s">
        <v>159</v>
      </c>
      <c r="K4" s="21" t="s">
        <v>23</v>
      </c>
      <c r="L4" s="21" t="s">
        <v>23</v>
      </c>
      <c r="M4" s="21" t="s">
        <v>160</v>
      </c>
      <c r="N4" s="21" t="s">
        <v>23</v>
      </c>
      <c r="O4" s="21" t="s">
        <v>23</v>
      </c>
      <c r="P4" s="21" t="s">
        <v>160</v>
      </c>
      <c r="Q4" s="21" t="s">
        <v>160</v>
      </c>
      <c r="R4" s="21" t="s">
        <v>23</v>
      </c>
      <c r="S4" s="21" t="s">
        <v>161</v>
      </c>
      <c r="T4" s="21"/>
      <c r="U4" s="21"/>
      <c r="V4" s="21" t="s">
        <v>23</v>
      </c>
    </row>
    <row r="5" spans="2:22" x14ac:dyDescent="0.2">
      <c r="B5" s="1" t="s">
        <v>162</v>
      </c>
      <c r="D5" s="2" t="s">
        <v>163</v>
      </c>
      <c r="F5" s="2" t="s">
        <v>164</v>
      </c>
      <c r="H5" s="21" t="s">
        <v>165</v>
      </c>
      <c r="I5" s="21" t="s">
        <v>165</v>
      </c>
      <c r="J5" s="21" t="s">
        <v>166</v>
      </c>
      <c r="K5" s="21"/>
      <c r="L5" s="21"/>
      <c r="M5" s="21" t="s">
        <v>165</v>
      </c>
      <c r="N5" s="21"/>
      <c r="O5" s="21"/>
      <c r="P5" s="21" t="s">
        <v>167</v>
      </c>
      <c r="Q5" s="21" t="s">
        <v>167</v>
      </c>
      <c r="R5" s="21"/>
      <c r="S5" s="21" t="s">
        <v>168</v>
      </c>
      <c r="T5" s="21"/>
      <c r="U5" s="21"/>
      <c r="V5" s="21"/>
    </row>
    <row r="6" spans="2:22" x14ac:dyDescent="0.2">
      <c r="B6" s="1" t="s">
        <v>169</v>
      </c>
      <c r="D6" s="2" t="s">
        <v>170</v>
      </c>
      <c r="F6" s="2" t="s">
        <v>171</v>
      </c>
      <c r="H6" s="21" t="s">
        <v>172</v>
      </c>
      <c r="I6" s="21" t="s">
        <v>172</v>
      </c>
      <c r="J6" s="21" t="s">
        <v>173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2:22" x14ac:dyDescent="0.2">
      <c r="B7" s="1" t="s">
        <v>174</v>
      </c>
      <c r="D7" s="2" t="s">
        <v>175</v>
      </c>
      <c r="F7" s="2" t="s">
        <v>176</v>
      </c>
      <c r="H7" s="21" t="s">
        <v>177</v>
      </c>
      <c r="I7" s="21" t="s">
        <v>177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2:22" x14ac:dyDescent="0.2">
      <c r="B8" s="1" t="s">
        <v>178</v>
      </c>
      <c r="F8" s="2" t="s">
        <v>179</v>
      </c>
      <c r="H8" s="21" t="s">
        <v>180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2:22" x14ac:dyDescent="0.2">
      <c r="B9" s="1" t="s">
        <v>181</v>
      </c>
      <c r="F9" s="2" t="s">
        <v>182</v>
      </c>
      <c r="H9" s="1"/>
      <c r="I9" s="1"/>
      <c r="J9" s="1"/>
      <c r="K9" s="1"/>
    </row>
    <row r="10" spans="2:22" x14ac:dyDescent="0.2">
      <c r="B10" s="1" t="s">
        <v>183</v>
      </c>
      <c r="F10" s="2" t="s">
        <v>85</v>
      </c>
      <c r="H10" s="1"/>
      <c r="I10" s="1"/>
      <c r="J10" s="1"/>
      <c r="K10" s="1"/>
    </row>
    <row r="11" spans="2:22" x14ac:dyDescent="0.2">
      <c r="B11" s="1" t="s">
        <v>184</v>
      </c>
      <c r="H11" s="1"/>
      <c r="I11" s="1"/>
      <c r="J11" s="1"/>
      <c r="K11" s="1"/>
      <c r="T11" s="1" t="s">
        <v>185</v>
      </c>
    </row>
    <row r="12" spans="2:22" x14ac:dyDescent="0.2">
      <c r="B12" s="1" t="s">
        <v>186</v>
      </c>
      <c r="H12" s="1"/>
      <c r="I12" s="1"/>
      <c r="J12" s="1"/>
      <c r="K12" s="1"/>
      <c r="T12" s="1" t="s">
        <v>187</v>
      </c>
    </row>
    <row r="13" spans="2:22" x14ac:dyDescent="0.2">
      <c r="B13" s="1" t="s">
        <v>188</v>
      </c>
      <c r="H13" s="15"/>
      <c r="I13" s="17"/>
      <c r="J13" s="18"/>
      <c r="K13" s="18"/>
      <c r="L13" s="18"/>
      <c r="M13" s="18"/>
    </row>
    <row r="14" spans="2:22" x14ac:dyDescent="0.2">
      <c r="B14" s="1" t="s">
        <v>189</v>
      </c>
      <c r="H14" s="15"/>
      <c r="I14" s="19"/>
      <c r="J14" s="16"/>
      <c r="K14" s="16"/>
      <c r="L14" s="16"/>
      <c r="M14" s="16"/>
    </row>
    <row r="15" spans="2:22" x14ac:dyDescent="0.2">
      <c r="B15" s="36" t="s">
        <v>190</v>
      </c>
      <c r="H15" s="15"/>
      <c r="I15" s="19"/>
      <c r="J15" s="16"/>
      <c r="K15" s="16"/>
      <c r="L15" s="16"/>
      <c r="M15" s="16"/>
    </row>
    <row r="16" spans="2:22" x14ac:dyDescent="0.2">
      <c r="B16" s="36" t="s">
        <v>191</v>
      </c>
      <c r="H16" s="15"/>
      <c r="I16" s="19"/>
      <c r="J16" s="16"/>
      <c r="K16" s="16"/>
      <c r="L16" s="16"/>
      <c r="M16" s="16"/>
    </row>
    <row r="17" spans="2:13" x14ac:dyDescent="0.2">
      <c r="B17" s="36" t="s">
        <v>192</v>
      </c>
      <c r="H17" s="15"/>
      <c r="I17" s="19"/>
      <c r="J17" s="16"/>
      <c r="K17" s="16"/>
      <c r="L17" s="16"/>
      <c r="M17" s="16"/>
    </row>
    <row r="18" spans="2:13" x14ac:dyDescent="0.2">
      <c r="B18" s="36" t="s">
        <v>193</v>
      </c>
      <c r="H18" s="15"/>
      <c r="I18" s="19"/>
      <c r="J18" s="16"/>
      <c r="K18" s="16"/>
      <c r="L18" s="16"/>
      <c r="M18" s="16"/>
    </row>
    <row r="19" spans="2:13" x14ac:dyDescent="0.2">
      <c r="B19" s="36"/>
      <c r="H19" s="15"/>
      <c r="I19" s="19"/>
      <c r="J19" s="16"/>
      <c r="K19" s="16"/>
      <c r="L19" s="16"/>
      <c r="M19" s="16"/>
    </row>
    <row r="20" spans="2:13" x14ac:dyDescent="0.2">
      <c r="H20" s="15"/>
      <c r="I20" s="19"/>
      <c r="J20" s="16"/>
      <c r="K20" s="16"/>
      <c r="L20" s="16"/>
      <c r="M20" s="16"/>
    </row>
    <row r="21" spans="2:13" x14ac:dyDescent="0.2">
      <c r="H21" s="15"/>
      <c r="I21" s="19"/>
      <c r="J21" s="16"/>
      <c r="K21" s="16"/>
      <c r="L21" s="16"/>
      <c r="M21" s="16"/>
    </row>
    <row r="22" spans="2:13" x14ac:dyDescent="0.2">
      <c r="B22" s="9" t="s">
        <v>194</v>
      </c>
      <c r="D22" s="10" t="s">
        <v>195</v>
      </c>
      <c r="H22" s="20" t="s">
        <v>196</v>
      </c>
      <c r="I22" s="21"/>
      <c r="J22" s="21"/>
      <c r="K22" s="21"/>
      <c r="L22" s="21"/>
      <c r="M22" s="21"/>
    </row>
    <row r="23" spans="2:13" x14ac:dyDescent="0.2">
      <c r="H23" s="21"/>
      <c r="I23" s="21"/>
      <c r="J23" s="21"/>
      <c r="K23" s="21"/>
      <c r="L23" s="21"/>
      <c r="M23" s="21"/>
    </row>
    <row r="24" spans="2:13" ht="38" x14ac:dyDescent="0.2">
      <c r="B24" s="1" t="s">
        <v>197</v>
      </c>
      <c r="C24" s="1" t="s">
        <v>198</v>
      </c>
      <c r="D24" s="2" t="s">
        <v>199</v>
      </c>
      <c r="H24" s="22"/>
      <c r="I24" s="23" t="s">
        <v>200</v>
      </c>
      <c r="J24" s="24" t="s">
        <v>201</v>
      </c>
      <c r="K24" s="24" t="s">
        <v>202</v>
      </c>
      <c r="L24" s="24" t="s">
        <v>203</v>
      </c>
      <c r="M24" s="24" t="s">
        <v>204</v>
      </c>
    </row>
    <row r="25" spans="2:13" x14ac:dyDescent="0.2">
      <c r="B25" s="1" t="s">
        <v>205</v>
      </c>
      <c r="C25" s="1" t="s">
        <v>206</v>
      </c>
      <c r="D25" s="2" t="s">
        <v>207</v>
      </c>
      <c r="H25" s="22" t="s">
        <v>208</v>
      </c>
      <c r="I25" s="25" t="s">
        <v>209</v>
      </c>
      <c r="J25" s="26">
        <v>0.5</v>
      </c>
      <c r="K25" s="26" t="s">
        <v>210</v>
      </c>
      <c r="L25" s="26">
        <v>0.5</v>
      </c>
      <c r="M25" s="26">
        <v>1</v>
      </c>
    </row>
    <row r="26" spans="2:13" x14ac:dyDescent="0.2">
      <c r="B26" s="1" t="s">
        <v>211</v>
      </c>
      <c r="C26" s="1" t="s">
        <v>212</v>
      </c>
      <c r="D26" s="2" t="s">
        <v>213</v>
      </c>
      <c r="H26" s="22" t="s">
        <v>214</v>
      </c>
      <c r="I26" s="25" t="s">
        <v>209</v>
      </c>
      <c r="J26" s="26">
        <v>0.75</v>
      </c>
      <c r="K26" s="26" t="s">
        <v>215</v>
      </c>
      <c r="L26" s="26">
        <v>0.5</v>
      </c>
      <c r="M26" s="26">
        <v>0.66666666666666663</v>
      </c>
    </row>
    <row r="27" spans="2:13" x14ac:dyDescent="0.2">
      <c r="B27" s="1" t="s">
        <v>216</v>
      </c>
      <c r="C27" s="1" t="s">
        <v>217</v>
      </c>
      <c r="D27" s="2" t="s">
        <v>218</v>
      </c>
      <c r="H27" s="22" t="s">
        <v>219</v>
      </c>
      <c r="I27" s="25" t="s">
        <v>209</v>
      </c>
      <c r="J27" s="26">
        <v>0.33333333333333331</v>
      </c>
      <c r="K27" s="26" t="s">
        <v>215</v>
      </c>
      <c r="L27" s="26">
        <v>0.33333333333333331</v>
      </c>
      <c r="M27" s="26">
        <v>1</v>
      </c>
    </row>
    <row r="28" spans="2:13" x14ac:dyDescent="0.2">
      <c r="B28" s="1" t="s">
        <v>220</v>
      </c>
      <c r="C28" s="1" t="s">
        <v>221</v>
      </c>
      <c r="D28" s="2" t="s">
        <v>222</v>
      </c>
      <c r="H28" s="22" t="s">
        <v>223</v>
      </c>
      <c r="I28" s="25" t="s">
        <v>224</v>
      </c>
      <c r="J28" s="26" t="s">
        <v>225</v>
      </c>
      <c r="K28" s="26" t="s">
        <v>215</v>
      </c>
      <c r="L28" s="26">
        <v>0.5</v>
      </c>
      <c r="M28" s="26">
        <v>0.5</v>
      </c>
    </row>
    <row r="29" spans="2:13" x14ac:dyDescent="0.2">
      <c r="B29" s="1" t="s">
        <v>226</v>
      </c>
      <c r="C29" s="1" t="s">
        <v>227</v>
      </c>
      <c r="D29" s="2" t="s">
        <v>228</v>
      </c>
      <c r="H29" s="22" t="s">
        <v>229</v>
      </c>
      <c r="I29" s="25" t="s">
        <v>224</v>
      </c>
      <c r="J29" s="26" t="s">
        <v>225</v>
      </c>
      <c r="K29" s="26" t="s">
        <v>215</v>
      </c>
      <c r="L29" s="26">
        <v>0.5</v>
      </c>
      <c r="M29" s="26">
        <v>0.5</v>
      </c>
    </row>
    <row r="30" spans="2:13" x14ac:dyDescent="0.2">
      <c r="B30" s="1" t="s">
        <v>230</v>
      </c>
      <c r="C30" s="1" t="s">
        <v>231</v>
      </c>
      <c r="D30" s="2" t="s">
        <v>232</v>
      </c>
      <c r="H30" s="22" t="s">
        <v>233</v>
      </c>
      <c r="I30" s="25" t="s">
        <v>234</v>
      </c>
      <c r="J30" s="26" t="s">
        <v>225</v>
      </c>
      <c r="K30" s="26" t="s">
        <v>215</v>
      </c>
      <c r="L30" s="26">
        <v>0.5</v>
      </c>
      <c r="M30" s="26">
        <v>0.5</v>
      </c>
    </row>
    <row r="31" spans="2:13" x14ac:dyDescent="0.2">
      <c r="B31" s="1" t="s">
        <v>235</v>
      </c>
      <c r="C31" s="1" t="s">
        <v>236</v>
      </c>
      <c r="D31" s="2" t="s">
        <v>237</v>
      </c>
      <c r="H31" s="22" t="s">
        <v>238</v>
      </c>
      <c r="I31" s="25" t="s">
        <v>239</v>
      </c>
      <c r="J31" s="26">
        <v>0.66666666666666663</v>
      </c>
      <c r="K31" s="26" t="s">
        <v>215</v>
      </c>
      <c r="L31" s="26">
        <v>0.33333333333333331</v>
      </c>
      <c r="M31" s="26">
        <v>0.5</v>
      </c>
    </row>
    <row r="32" spans="2:13" x14ac:dyDescent="0.2">
      <c r="B32" s="1" t="s">
        <v>240</v>
      </c>
      <c r="C32" s="1" t="s">
        <v>241</v>
      </c>
      <c r="D32" s="2" t="s">
        <v>242</v>
      </c>
      <c r="H32" s="22" t="s">
        <v>243</v>
      </c>
      <c r="I32" s="25" t="s">
        <v>239</v>
      </c>
      <c r="J32" s="26">
        <v>0.66666666666666663</v>
      </c>
      <c r="K32" s="26" t="s">
        <v>215</v>
      </c>
      <c r="L32" s="26">
        <v>0.33333333333333331</v>
      </c>
      <c r="M32" s="26">
        <v>0.5</v>
      </c>
    </row>
    <row r="33" spans="1:13" x14ac:dyDescent="0.2">
      <c r="B33" s="1" t="s">
        <v>244</v>
      </c>
      <c r="D33" s="2" t="s">
        <v>245</v>
      </c>
      <c r="H33" s="22" t="s">
        <v>246</v>
      </c>
      <c r="I33" s="25" t="s">
        <v>209</v>
      </c>
      <c r="J33" s="26">
        <v>0.5</v>
      </c>
      <c r="K33" s="26" t="s">
        <v>215</v>
      </c>
      <c r="L33" s="26">
        <v>0.5</v>
      </c>
      <c r="M33" s="26">
        <v>1</v>
      </c>
    </row>
    <row r="34" spans="1:13" x14ac:dyDescent="0.2">
      <c r="D34" s="2" t="s">
        <v>247</v>
      </c>
      <c r="H34" s="22" t="s">
        <v>248</v>
      </c>
      <c r="I34" s="25" t="s">
        <v>209</v>
      </c>
      <c r="J34" s="26">
        <v>0.5</v>
      </c>
      <c r="K34" s="26" t="s">
        <v>215</v>
      </c>
      <c r="L34" s="26">
        <v>0.5</v>
      </c>
      <c r="M34" s="26">
        <v>1</v>
      </c>
    </row>
    <row r="35" spans="1:13" x14ac:dyDescent="0.2">
      <c r="D35" s="2" t="s">
        <v>249</v>
      </c>
      <c r="H35" s="22" t="s">
        <v>250</v>
      </c>
      <c r="I35" s="25" t="s">
        <v>209</v>
      </c>
      <c r="J35" s="26">
        <v>0.5</v>
      </c>
      <c r="K35" s="26" t="s">
        <v>215</v>
      </c>
      <c r="L35" s="26">
        <v>0.5</v>
      </c>
      <c r="M35" s="26">
        <v>1</v>
      </c>
    </row>
    <row r="36" spans="1:13" x14ac:dyDescent="0.2">
      <c r="D36" s="2" t="s">
        <v>251</v>
      </c>
      <c r="H36" s="22" t="s">
        <v>252</v>
      </c>
      <c r="I36" s="25" t="s">
        <v>234</v>
      </c>
      <c r="J36" s="26" t="s">
        <v>225</v>
      </c>
      <c r="K36" s="26" t="s">
        <v>253</v>
      </c>
      <c r="L36" s="26" t="s">
        <v>225</v>
      </c>
      <c r="M36" s="26">
        <v>1</v>
      </c>
    </row>
    <row r="37" spans="1:13" x14ac:dyDescent="0.2">
      <c r="D37" s="2" t="s">
        <v>254</v>
      </c>
      <c r="H37" s="22" t="s">
        <v>255</v>
      </c>
      <c r="I37" s="25" t="s">
        <v>209</v>
      </c>
      <c r="J37" s="26">
        <v>0.5</v>
      </c>
      <c r="K37" s="26" t="s">
        <v>215</v>
      </c>
      <c r="L37" s="26">
        <v>0.5</v>
      </c>
      <c r="M37" s="26">
        <v>1</v>
      </c>
    </row>
    <row r="38" spans="1:13" x14ac:dyDescent="0.2">
      <c r="D38" s="2" t="s">
        <v>256</v>
      </c>
      <c r="H38" s="22" t="s">
        <v>257</v>
      </c>
      <c r="I38" s="25" t="s">
        <v>234</v>
      </c>
      <c r="J38" s="26">
        <v>0.66666666666666663</v>
      </c>
      <c r="K38" s="26" t="s">
        <v>215</v>
      </c>
      <c r="L38" s="26">
        <v>0.33333333333333331</v>
      </c>
      <c r="M38" s="26">
        <v>0.5</v>
      </c>
    </row>
    <row r="39" spans="1:13" x14ac:dyDescent="0.2">
      <c r="D39" s="2" t="s">
        <v>258</v>
      </c>
      <c r="H39" s="22" t="s">
        <v>259</v>
      </c>
      <c r="I39" s="25" t="s">
        <v>234</v>
      </c>
      <c r="J39" s="26" t="s">
        <v>225</v>
      </c>
      <c r="K39" s="26" t="s">
        <v>215</v>
      </c>
      <c r="L39" s="26">
        <v>0.5</v>
      </c>
      <c r="M39" s="26">
        <v>0.5</v>
      </c>
    </row>
    <row r="40" spans="1:13" x14ac:dyDescent="0.2">
      <c r="D40" s="2" t="s">
        <v>260</v>
      </c>
      <c r="H40" s="22" t="s">
        <v>261</v>
      </c>
      <c r="I40" s="25" t="s">
        <v>209</v>
      </c>
      <c r="J40" s="26">
        <v>0.33333333333333331</v>
      </c>
      <c r="K40" s="26" t="s">
        <v>215</v>
      </c>
      <c r="L40" s="26">
        <v>0.33333333333333331</v>
      </c>
      <c r="M40" s="26">
        <v>1</v>
      </c>
    </row>
    <row r="41" spans="1:13" x14ac:dyDescent="0.2">
      <c r="D41" s="2" t="s">
        <v>262</v>
      </c>
      <c r="H41" s="1"/>
      <c r="I41" s="1"/>
      <c r="J41" s="1"/>
      <c r="K41" s="1"/>
    </row>
    <row r="42" spans="1:13" x14ac:dyDescent="0.2">
      <c r="D42" s="2" t="s">
        <v>263</v>
      </c>
      <c r="H42" s="1"/>
      <c r="I42" s="1"/>
      <c r="J42" s="1"/>
      <c r="K42" s="1"/>
    </row>
    <row r="43" spans="1:13" x14ac:dyDescent="0.2">
      <c r="D43" s="2" t="s">
        <v>264</v>
      </c>
      <c r="H43" s="1"/>
      <c r="I43" s="1"/>
      <c r="J43" s="1"/>
      <c r="K43" s="1"/>
    </row>
    <row r="44" spans="1:13" x14ac:dyDescent="0.2">
      <c r="D44" s="2" t="s">
        <v>265</v>
      </c>
      <c r="H44" s="1"/>
      <c r="I44" s="1"/>
      <c r="J44" s="1"/>
      <c r="K44" s="1"/>
    </row>
    <row r="45" spans="1:13" x14ac:dyDescent="0.2">
      <c r="D45" s="2" t="s">
        <v>266</v>
      </c>
      <c r="H45" s="1"/>
      <c r="I45" s="1"/>
      <c r="J45" s="1"/>
      <c r="K45" s="1"/>
    </row>
    <row r="46" spans="1:13" x14ac:dyDescent="0.2">
      <c r="H46" s="1"/>
      <c r="I46" s="1"/>
      <c r="J46" s="1"/>
      <c r="K46" s="1"/>
    </row>
    <row r="47" spans="1:13" x14ac:dyDescent="0.2">
      <c r="A47" s="1">
        <v>9</v>
      </c>
      <c r="B47" s="9" t="s">
        <v>267</v>
      </c>
      <c r="H47" s="1"/>
      <c r="I47" s="1"/>
      <c r="J47" s="1"/>
      <c r="K47" s="1"/>
    </row>
    <row r="48" spans="1:13" x14ac:dyDescent="0.2">
      <c r="H48" s="1"/>
      <c r="I48" s="1"/>
      <c r="J48" s="1"/>
      <c r="K48" s="1"/>
    </row>
    <row r="49" spans="1:11" ht="39" x14ac:dyDescent="0.2">
      <c r="B49" s="11" t="s">
        <v>268</v>
      </c>
      <c r="H49" s="1"/>
      <c r="I49" s="1"/>
      <c r="J49" s="1"/>
      <c r="K49" s="1"/>
    </row>
    <row r="50" spans="1:11" ht="26" x14ac:dyDescent="0.2">
      <c r="B50" s="11" t="s">
        <v>269</v>
      </c>
      <c r="H50" s="1"/>
      <c r="I50" s="1"/>
      <c r="J50" s="1"/>
      <c r="K50" s="1"/>
    </row>
    <row r="51" spans="1:11" x14ac:dyDescent="0.2">
      <c r="B51" s="11" t="s">
        <v>270</v>
      </c>
      <c r="H51" s="1"/>
      <c r="I51" s="1"/>
      <c r="J51" s="1"/>
      <c r="K51" s="1"/>
    </row>
    <row r="52" spans="1:11" x14ac:dyDescent="0.2">
      <c r="B52" s="11" t="s">
        <v>271</v>
      </c>
      <c r="H52" s="1"/>
      <c r="I52" s="1"/>
      <c r="J52" s="1"/>
      <c r="K52" s="1"/>
    </row>
    <row r="53" spans="1:11" x14ac:dyDescent="0.2">
      <c r="B53" s="11" t="s">
        <v>272</v>
      </c>
      <c r="H53" s="1"/>
      <c r="I53" s="1"/>
      <c r="J53" s="1"/>
      <c r="K53" s="1"/>
    </row>
    <row r="54" spans="1:11" x14ac:dyDescent="0.2">
      <c r="B54" s="11" t="s">
        <v>273</v>
      </c>
      <c r="H54" s="1"/>
      <c r="I54" s="1"/>
      <c r="J54" s="1"/>
      <c r="K54" s="1"/>
    </row>
    <row r="55" spans="1:11" x14ac:dyDescent="0.2">
      <c r="B55" s="11"/>
      <c r="H55" s="1"/>
      <c r="I55" s="1"/>
      <c r="J55" s="1"/>
      <c r="K55" s="1"/>
    </row>
    <row r="56" spans="1:11" x14ac:dyDescent="0.2">
      <c r="B56" s="11"/>
      <c r="H56" s="1"/>
      <c r="I56" s="1"/>
      <c r="J56" s="1"/>
      <c r="K56" s="1"/>
    </row>
    <row r="57" spans="1:11" x14ac:dyDescent="0.2">
      <c r="H57" s="1"/>
      <c r="I57" s="1"/>
      <c r="J57" s="1"/>
      <c r="K57" s="1"/>
    </row>
    <row r="58" spans="1:11" x14ac:dyDescent="0.2">
      <c r="A58" s="1">
        <v>12</v>
      </c>
      <c r="B58" s="9" t="s">
        <v>274</v>
      </c>
      <c r="H58" s="1"/>
      <c r="I58" s="1"/>
      <c r="J58" s="1"/>
      <c r="K58" s="1"/>
    </row>
    <row r="59" spans="1:11" x14ac:dyDescent="0.2">
      <c r="B59" s="1" t="s">
        <v>275</v>
      </c>
      <c r="H59" s="1"/>
      <c r="I59" s="1"/>
      <c r="J59" s="1"/>
      <c r="K59" s="1"/>
    </row>
    <row r="60" spans="1:11" x14ac:dyDescent="0.2">
      <c r="B60" s="1" t="s">
        <v>276</v>
      </c>
      <c r="H60" s="1"/>
      <c r="I60" s="1"/>
      <c r="J60" s="1"/>
      <c r="K60" s="1"/>
    </row>
    <row r="61" spans="1:11" x14ac:dyDescent="0.2">
      <c r="B61" s="1" t="s">
        <v>277</v>
      </c>
      <c r="H61" s="1"/>
      <c r="I61" s="1"/>
      <c r="J61" s="1"/>
      <c r="K61" s="1"/>
    </row>
    <row r="62" spans="1:11" x14ac:dyDescent="0.2">
      <c r="H62" s="1"/>
      <c r="I62" s="1"/>
      <c r="J62" s="1"/>
      <c r="K62" s="1"/>
    </row>
    <row r="63" spans="1:11" x14ac:dyDescent="0.2">
      <c r="B63" s="1" t="s">
        <v>278</v>
      </c>
      <c r="H63" s="1"/>
      <c r="I63" s="1"/>
      <c r="J63" s="1"/>
      <c r="K63" s="1"/>
    </row>
    <row r="64" spans="1:11" x14ac:dyDescent="0.2">
      <c r="B64" s="1" t="s">
        <v>279</v>
      </c>
      <c r="C64" s="12">
        <v>378000</v>
      </c>
      <c r="H64" s="1"/>
      <c r="I64" s="1"/>
      <c r="J64" s="1"/>
      <c r="K64" s="1"/>
    </row>
    <row r="65" spans="2:11" x14ac:dyDescent="0.2">
      <c r="B65" s="1" t="s">
        <v>280</v>
      </c>
      <c r="C65" s="12">
        <v>310000</v>
      </c>
      <c r="H65" s="1"/>
      <c r="I65" s="1"/>
      <c r="J65" s="1"/>
      <c r="K65" s="1"/>
    </row>
    <row r="66" spans="2:11" x14ac:dyDescent="0.2">
      <c r="H66" s="1"/>
      <c r="I66" s="1"/>
      <c r="J66" s="1"/>
      <c r="K66" s="1"/>
    </row>
    <row r="67" spans="2:11" x14ac:dyDescent="0.2">
      <c r="H67" s="1"/>
      <c r="I67" s="1"/>
      <c r="J67" s="1"/>
      <c r="K67" s="1"/>
    </row>
    <row r="68" spans="2:11" x14ac:dyDescent="0.2">
      <c r="H68" s="1"/>
      <c r="I68" s="1"/>
      <c r="J68" s="1"/>
      <c r="K68" s="1"/>
    </row>
    <row r="69" spans="2:11" x14ac:dyDescent="0.2">
      <c r="H69" s="1"/>
      <c r="I69" s="1"/>
      <c r="J69" s="1"/>
      <c r="K69" s="1"/>
    </row>
    <row r="70" spans="2:11" x14ac:dyDescent="0.2">
      <c r="H70" s="1"/>
      <c r="I70" s="1"/>
      <c r="J70" s="1"/>
      <c r="K70" s="1"/>
    </row>
    <row r="71" spans="2:11" x14ac:dyDescent="0.2">
      <c r="H71" s="1"/>
      <c r="I71" s="1"/>
      <c r="J71" s="1"/>
      <c r="K71" s="1"/>
    </row>
    <row r="72" spans="2:11" x14ac:dyDescent="0.2">
      <c r="H72" s="1"/>
      <c r="I72" s="1"/>
      <c r="J72" s="1"/>
      <c r="K72" s="1"/>
    </row>
    <row r="73" spans="2:11" x14ac:dyDescent="0.2">
      <c r="H73" s="1"/>
      <c r="I73" s="1"/>
      <c r="J73" s="1"/>
      <c r="K73" s="1"/>
    </row>
    <row r="74" spans="2:11" x14ac:dyDescent="0.2">
      <c r="H74" s="1"/>
      <c r="I74" s="1"/>
      <c r="J74" s="1"/>
      <c r="K74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5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協定補助（R7要望調査）</vt:lpstr>
      <vt:lpstr>集計ファイル【入力不要】</vt:lpstr>
      <vt:lpstr>管理用（このシートは削除しないでください）</vt:lpstr>
      <vt:lpstr>'管理用（このシートは削除しないでください）'!Print_Area</vt:lpstr>
      <vt:lpstr>'協定補助（R7要望調査）'!Print_Area</vt:lpstr>
      <vt:lpstr>集計ファイル【入力不要】!Print_Area</vt:lpstr>
      <vt:lpstr>へき地医療拠点病院施設整備事業</vt:lpstr>
      <vt:lpstr>へき地診療所施設整備事業</vt:lpstr>
      <vt:lpstr>へき地保健指導所施設整備事業</vt:lpstr>
      <vt:lpstr>医師臨床研修病院研修医環境整備事業</vt:lpstr>
      <vt:lpstr>院内感染対策施設整備事業</vt:lpstr>
      <vt:lpstr>過疎地域等特定診療所施設整備事業</vt:lpstr>
      <vt:lpstr>研修医のための研修施設整備事業</vt:lpstr>
      <vt:lpstr>産科医療機関施設整備事業</vt:lpstr>
      <vt:lpstr>死亡時画像診断システム施設整備事業</vt:lpstr>
      <vt:lpstr>南海トラフ地震に係る津波避難対策緊急事業</vt:lpstr>
      <vt:lpstr>分娩取扱施設施設整備事業</vt:lpstr>
      <vt:lpstr>補助事業名</vt:lpstr>
      <vt:lpstr>離島等患者宿泊施設施設整備事業</vt:lpstr>
      <vt:lpstr>臨床研修病院施設整備事業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令和９年度要望調査（施設）</dc:title>
  <dc:subject/>
  <dc:creator/>
  <cp:keywords/>
  <dc:description/>
  <cp:lastModifiedBy/>
  <cp:revision>1</cp:revision>
  <dcterms:created xsi:type="dcterms:W3CDTF">2026-08-21T07:23:08Z</dcterms:created>
  <dcterms:modified xsi:type="dcterms:W3CDTF">2026-08-21T07:26:28Z</dcterms:modified>
  <cp:category/>
  <cp:contentStatus/>
</cp:coreProperties>
</file>