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699EB4EA-0138-4A3C-AFD5-FF9B85E698D8}" xr6:coauthVersionLast="47" xr6:coauthVersionMax="47" xr10:uidLastSave="{00000000-0000-0000-0000-000000000000}"/>
  <workbookProtection workbookAlgorithmName="SHA-512" workbookHashValue="Sd/qguqVfCdaPquxPH5VjEZnkbpqlPOkTTj2sa0hJEwBOIW2ESliNOr40AHHvgPDSwtbUf0kQY38wU5vSuWUpA==" workbookSaltValue="Sot9vI+XyeCOUcc+5vypYg==" workbookSpinCount="100000" lockStructure="1"/>
  <bookViews>
    <workbookView xWindow="28680" yWindow="-120" windowWidth="29040" windowHeight="15720" xr2:uid="{0D65489E-7A5E-44EC-ADB0-A0D5DE91E98F}"/>
  </bookViews>
  <sheets>
    <sheet name="様式第１号" sheetId="1" r:id="rId1"/>
    <sheet name="別紙1" sheetId="8" r:id="rId2"/>
    <sheet name="表１" sheetId="10" r:id="rId3"/>
    <sheet name="表２" sheetId="12" r:id="rId4"/>
    <sheet name="表３" sheetId="13" r:id="rId5"/>
    <sheet name="（変更不可）取りまとめ用シート" sheetId="11" state="hidden" r:id="rId6"/>
    <sheet name="産業分類表" sheetId="3" state="hidden" r:id="rId7"/>
  </sheets>
  <externalReferences>
    <externalReference r:id="rId8"/>
  </externalReference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2">表１!$B$1:$R$117</definedName>
    <definedName name="_xlnm.Print_Area" localSheetId="3">表２!$B$1:$N$16</definedName>
    <definedName name="_xlnm.Print_Area" localSheetId="4">表３!$B$1:$N$14</definedName>
    <definedName name="_xlnm.Print_Area" localSheetId="1">別紙1!$A$1:$X$97</definedName>
    <definedName name="_xlnm.Print_Area" localSheetId="0">様式第１号!$A$1:$Q$68</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 localSheetId="1">[1]産業分類表!$A$1:$T$1</definedName>
    <definedName name="大分類">産業分類表!$A$1:$T$1</definedName>
    <definedName name="燃料">#REF!</definedName>
    <definedName name="報告年度">#REF!</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 i="11" l="1"/>
  <c r="AR6" i="11"/>
  <c r="AQ6" i="11"/>
  <c r="AN6" i="11"/>
  <c r="W52" i="8"/>
  <c r="O96" i="10"/>
  <c r="O95" i="10"/>
  <c r="LW6" i="11"/>
  <c r="O92" i="10"/>
  <c r="O91" i="10"/>
  <c r="LS6" i="11"/>
  <c r="U46" i="8"/>
  <c r="NN6" i="11"/>
  <c r="NM6" i="11"/>
  <c r="NL6" i="11"/>
  <c r="NK6" i="11"/>
  <c r="NJ6" i="11"/>
  <c r="NI6" i="11"/>
  <c r="NH6" i="11"/>
  <c r="NG6" i="11"/>
  <c r="NF6" i="11"/>
  <c r="NE6" i="11"/>
  <c r="ND6" i="11"/>
  <c r="NC6" i="11"/>
  <c r="NB6" i="11"/>
  <c r="NA6" i="11"/>
  <c r="LY6" i="11"/>
  <c r="LV6" i="11"/>
  <c r="LU6" i="11"/>
  <c r="LD6" i="11"/>
  <c r="LC6" i="11"/>
  <c r="LX6" i="11"/>
  <c r="LT6" i="11"/>
  <c r="R72" i="10"/>
  <c r="LB6" i="11"/>
  <c r="M10" i="13"/>
  <c r="M3" i="13"/>
  <c r="J10" i="13"/>
  <c r="J3" i="13"/>
  <c r="G10" i="13"/>
  <c r="G3" i="13"/>
  <c r="MZ6" i="11"/>
  <c r="MY6" i="11"/>
  <c r="MX6" i="11"/>
  <c r="MW6" i="11"/>
  <c r="MV6" i="11"/>
  <c r="MU6" i="11"/>
  <c r="MT6" i="11"/>
  <c r="MS6" i="11"/>
  <c r="MR6" i="11"/>
  <c r="MQ6" i="11"/>
  <c r="MP6" i="11"/>
  <c r="MO6" i="11"/>
  <c r="MN6" i="11"/>
  <c r="ML6" i="11"/>
  <c r="MK6" i="11"/>
  <c r="MJ6" i="11"/>
  <c r="MI6" i="11"/>
  <c r="MH6" i="11"/>
  <c r="MG6" i="11"/>
  <c r="MF6" i="11"/>
  <c r="ME6" i="11"/>
  <c r="BJ6" i="11"/>
  <c r="BI6" i="11"/>
  <c r="K6" i="11"/>
  <c r="K57" i="8"/>
  <c r="T57" i="8"/>
  <c r="K56" i="8"/>
  <c r="T56" i="8"/>
  <c r="P33" i="8"/>
  <c r="L12" i="12"/>
  <c r="I12" i="12"/>
  <c r="T55" i="8"/>
  <c r="M3" i="12"/>
  <c r="P24" i="8"/>
  <c r="O54" i="8"/>
  <c r="J3" i="12"/>
  <c r="G3" i="12"/>
  <c r="G54" i="8"/>
  <c r="O101" i="10"/>
  <c r="MC6" i="11"/>
  <c r="BH6" i="11"/>
  <c r="MM6" i="11"/>
  <c r="BG6" i="11"/>
  <c r="L44" i="8"/>
  <c r="AP6" i="11"/>
  <c r="HZ6" i="11"/>
  <c r="CG6" i="11"/>
  <c r="CA6" i="11"/>
  <c r="K58" i="8"/>
  <c r="K55" i="8"/>
  <c r="JN6" i="11"/>
  <c r="LA6" i="11"/>
  <c r="JC6" i="11"/>
  <c r="JB6" i="11"/>
  <c r="IT6" i="11"/>
  <c r="IS6" i="11"/>
  <c r="IR6" i="11"/>
  <c r="IQ6" i="11"/>
  <c r="IP6" i="11"/>
  <c r="IO6" i="11"/>
  <c r="O50" i="10"/>
  <c r="R51" i="10"/>
  <c r="JA6" i="11"/>
  <c r="R50" i="10"/>
  <c r="IZ6" i="11"/>
  <c r="CN6" i="11"/>
  <c r="LR6" i="11"/>
  <c r="LQ6" i="11"/>
  <c r="LP6" i="11"/>
  <c r="LO6" i="11"/>
  <c r="LN6" i="11"/>
  <c r="LM6" i="11"/>
  <c r="LL6" i="11"/>
  <c r="LK6" i="11"/>
  <c r="KK6" i="11"/>
  <c r="KJ6" i="11"/>
  <c r="KI6" i="11"/>
  <c r="KF6" i="11"/>
  <c r="KH6" i="11"/>
  <c r="KG6" i="11"/>
  <c r="KE6" i="11"/>
  <c r="KD6" i="11"/>
  <c r="KC6" i="11"/>
  <c r="KB6" i="11"/>
  <c r="KA6" i="11"/>
  <c r="JZ6" i="11"/>
  <c r="JY6" i="11"/>
  <c r="JX6" i="11"/>
  <c r="JW6" i="11"/>
  <c r="JM6" i="11"/>
  <c r="JL6" i="11"/>
  <c r="JK6" i="11"/>
  <c r="JJ6" i="11"/>
  <c r="JI6" i="11"/>
  <c r="JH6" i="11"/>
  <c r="JG6" i="11"/>
  <c r="JF6" i="11"/>
  <c r="IJ6" i="11"/>
  <c r="II6" i="11"/>
  <c r="IH6" i="11"/>
  <c r="IG6" i="11"/>
  <c r="IF6" i="11"/>
  <c r="IE6" i="11"/>
  <c r="ID6" i="11"/>
  <c r="IC6" i="11"/>
  <c r="I6" i="10"/>
  <c r="CP6" i="11"/>
  <c r="CM6" i="11"/>
  <c r="CL6" i="11"/>
  <c r="CK6" i="11"/>
  <c r="CJ6" i="11"/>
  <c r="CI6" i="11"/>
  <c r="CH6" i="11"/>
  <c r="CF6" i="11"/>
  <c r="CE6" i="11"/>
  <c r="CD6" i="11"/>
  <c r="CC6" i="11"/>
  <c r="CB6" i="11"/>
  <c r="BZ6" i="11"/>
  <c r="BY6" i="11"/>
  <c r="BX6" i="11"/>
  <c r="BW6" i="11"/>
  <c r="BS6" i="11"/>
  <c r="BQ6" i="11"/>
  <c r="BP6" i="11"/>
  <c r="BN6" i="11"/>
  <c r="BM6" i="11"/>
  <c r="BK6" i="11"/>
  <c r="BF6" i="11"/>
  <c r="AY6" i="11"/>
  <c r="AX6" i="11"/>
  <c r="AW6" i="11"/>
  <c r="AV6" i="11"/>
  <c r="AU6" i="11"/>
  <c r="AT6" i="11"/>
  <c r="AG6" i="11"/>
  <c r="AF6" i="11"/>
  <c r="AE6" i="11"/>
  <c r="AD6" i="11"/>
  <c r="AC6" i="11"/>
  <c r="AB6" i="11"/>
  <c r="AA6" i="11"/>
  <c r="Z6" i="11"/>
  <c r="Y6" i="11"/>
  <c r="T6" i="11"/>
  <c r="S6" i="11"/>
  <c r="R6" i="11"/>
  <c r="Q6" i="11"/>
  <c r="P6" i="11"/>
  <c r="O6" i="11"/>
  <c r="N6" i="11"/>
  <c r="M6" i="11"/>
  <c r="L6" i="11"/>
  <c r="J6" i="11"/>
  <c r="I6" i="11"/>
  <c r="H6" i="11"/>
  <c r="G6" i="11"/>
  <c r="F6" i="11"/>
  <c r="E6" i="11"/>
  <c r="D6" i="11"/>
  <c r="B6" i="11"/>
  <c r="L29" i="10"/>
  <c r="EU6" i="11"/>
  <c r="L30" i="10"/>
  <c r="EV6" i="11"/>
  <c r="L31" i="10"/>
  <c r="EW6" i="11"/>
  <c r="L32" i="10"/>
  <c r="EX6" i="11"/>
  <c r="L33" i="10"/>
  <c r="EY6" i="11"/>
  <c r="L34" i="10"/>
  <c r="EZ6" i="11"/>
  <c r="L35" i="10"/>
  <c r="FA6" i="11"/>
  <c r="L36" i="10"/>
  <c r="FB6" i="11"/>
  <c r="L37" i="10"/>
  <c r="FC6" i="11"/>
  <c r="I29" i="10"/>
  <c r="DM6" i="11"/>
  <c r="I30" i="10"/>
  <c r="DN6" i="11"/>
  <c r="I31" i="10"/>
  <c r="DO6" i="11"/>
  <c r="I32" i="10"/>
  <c r="I33" i="10"/>
  <c r="DQ6" i="11"/>
  <c r="I34" i="10"/>
  <c r="DR6" i="11"/>
  <c r="I35" i="10"/>
  <c r="DS6" i="11"/>
  <c r="I36" i="10"/>
  <c r="DT6" i="11"/>
  <c r="I37" i="10"/>
  <c r="O41" i="10"/>
  <c r="R41" i="10"/>
  <c r="HY6" i="11"/>
  <c r="O39" i="10"/>
  <c r="R40" i="10"/>
  <c r="HX6" i="11"/>
  <c r="O58" i="10"/>
  <c r="JP6" i="11"/>
  <c r="O60" i="10"/>
  <c r="JQ6" i="11"/>
  <c r="O62" i="10"/>
  <c r="JR6" i="11"/>
  <c r="O64" i="10"/>
  <c r="JS6" i="11"/>
  <c r="O66" i="10"/>
  <c r="JT6" i="11"/>
  <c r="O68" i="10"/>
  <c r="O56" i="10"/>
  <c r="JO6" i="11"/>
  <c r="L27" i="10"/>
  <c r="ES6" i="11"/>
  <c r="L28" i="10"/>
  <c r="ET6" i="11"/>
  <c r="L38" i="10"/>
  <c r="FD6" i="11"/>
  <c r="I27" i="10"/>
  <c r="DK6" i="11"/>
  <c r="I28" i="10"/>
  <c r="DL6" i="11"/>
  <c r="I38" i="10"/>
  <c r="DV6" i="11"/>
  <c r="JU6" i="11"/>
  <c r="R68" i="10"/>
  <c r="O31" i="10"/>
  <c r="R31" i="10"/>
  <c r="HO6" i="11"/>
  <c r="O37" i="10"/>
  <c r="R37" i="10"/>
  <c r="HU6" i="11"/>
  <c r="O32" i="10"/>
  <c r="R32" i="10"/>
  <c r="HP6" i="11"/>
  <c r="DP6" i="11"/>
  <c r="GM6" i="11"/>
  <c r="GN6" i="11"/>
  <c r="DU6" i="11"/>
  <c r="O35" i="10"/>
  <c r="O38" i="10"/>
  <c r="O28" i="10"/>
  <c r="O27" i="10"/>
  <c r="O29" i="10"/>
  <c r="O34" i="10"/>
  <c r="O36" i="10"/>
  <c r="O30" i="10"/>
  <c r="O33" i="10"/>
  <c r="R39" i="10"/>
  <c r="HW6" i="11"/>
  <c r="GE6" i="11"/>
  <c r="GF6" i="11"/>
  <c r="GK6" i="11"/>
  <c r="R36" i="10"/>
  <c r="HT6" i="11"/>
  <c r="GJ6" i="11"/>
  <c r="R34" i="10"/>
  <c r="HR6" i="11"/>
  <c r="GH6" i="11"/>
  <c r="R27" i="10"/>
  <c r="HK6" i="11"/>
  <c r="GA6" i="11"/>
  <c r="R29" i="10"/>
  <c r="HM6" i="11"/>
  <c r="GC6" i="11"/>
  <c r="R28" i="10"/>
  <c r="HL6" i="11"/>
  <c r="GB6" i="11"/>
  <c r="R30" i="10"/>
  <c r="HN6" i="11"/>
  <c r="GD6" i="11"/>
  <c r="R38" i="10"/>
  <c r="HV6" i="11"/>
  <c r="GL6" i="11"/>
  <c r="R33" i="10"/>
  <c r="HQ6" i="11"/>
  <c r="GG6" i="11"/>
  <c r="R35" i="10"/>
  <c r="HS6" i="11"/>
  <c r="GI6" i="11"/>
  <c r="L7" i="10"/>
  <c r="DY6" i="11"/>
  <c r="L8" i="10"/>
  <c r="DZ6" i="11"/>
  <c r="L9" i="10"/>
  <c r="EA6" i="11"/>
  <c r="L10" i="10"/>
  <c r="EB6" i="11"/>
  <c r="L11" i="10"/>
  <c r="EC6" i="11"/>
  <c r="L12" i="10"/>
  <c r="ED6" i="11"/>
  <c r="L13" i="10"/>
  <c r="EE6" i="11"/>
  <c r="L14" i="10"/>
  <c r="EF6" i="11"/>
  <c r="L15" i="10"/>
  <c r="EG6" i="11"/>
  <c r="L16" i="10"/>
  <c r="EH6" i="11"/>
  <c r="L17" i="10"/>
  <c r="EI6" i="11"/>
  <c r="L18" i="10"/>
  <c r="EJ6" i="11"/>
  <c r="L19" i="10"/>
  <c r="EK6" i="11"/>
  <c r="L20" i="10"/>
  <c r="EL6" i="11"/>
  <c r="L21" i="10"/>
  <c r="EM6" i="11"/>
  <c r="L22" i="10"/>
  <c r="EN6" i="11"/>
  <c r="L23" i="10"/>
  <c r="EO6" i="11"/>
  <c r="L24" i="10"/>
  <c r="EP6" i="11"/>
  <c r="L25" i="10"/>
  <c r="EQ6" i="11"/>
  <c r="L26" i="10"/>
  <c r="ER6" i="11"/>
  <c r="I7" i="10"/>
  <c r="CQ6" i="11"/>
  <c r="I8" i="10"/>
  <c r="CR6" i="11"/>
  <c r="I9" i="10"/>
  <c r="CS6" i="11"/>
  <c r="I10" i="10"/>
  <c r="CT6" i="11"/>
  <c r="I11" i="10"/>
  <c r="CU6" i="11"/>
  <c r="I12" i="10"/>
  <c r="CV6" i="11"/>
  <c r="I13" i="10"/>
  <c r="CW6" i="11"/>
  <c r="I14" i="10"/>
  <c r="CX6" i="11"/>
  <c r="I15" i="10"/>
  <c r="CY6" i="11"/>
  <c r="I16" i="10"/>
  <c r="CZ6" i="11"/>
  <c r="I17" i="10"/>
  <c r="DA6" i="11"/>
  <c r="I18" i="10"/>
  <c r="DB6" i="11"/>
  <c r="I19" i="10"/>
  <c r="DC6" i="11"/>
  <c r="I20" i="10"/>
  <c r="DD6" i="11"/>
  <c r="I21" i="10"/>
  <c r="DE6" i="11"/>
  <c r="I22" i="10"/>
  <c r="DF6" i="11"/>
  <c r="I23" i="10"/>
  <c r="DG6" i="11"/>
  <c r="I24" i="10"/>
  <c r="DH6" i="11"/>
  <c r="I25" i="10"/>
  <c r="DI6" i="11"/>
  <c r="I26" i="10"/>
  <c r="DJ6" i="11"/>
  <c r="L6" i="10"/>
  <c r="L5" i="10"/>
  <c r="DW6" i="11"/>
  <c r="I5" i="10"/>
  <c r="CO6" i="11"/>
  <c r="DX6" i="11"/>
  <c r="O6" i="10"/>
  <c r="FF6" i="11"/>
  <c r="O26" i="10"/>
  <c r="O18" i="10"/>
  <c r="FR6" i="11"/>
  <c r="O10" i="10"/>
  <c r="FJ6" i="11"/>
  <c r="O25" i="10"/>
  <c r="FY6" i="11"/>
  <c r="O17" i="10"/>
  <c r="FQ6" i="11"/>
  <c r="O24" i="10"/>
  <c r="FX6" i="11"/>
  <c r="O16" i="10"/>
  <c r="FP6" i="11"/>
  <c r="O8" i="10"/>
  <c r="O23" i="10"/>
  <c r="FW6" i="11"/>
  <c r="O15" i="10"/>
  <c r="FO6" i="11"/>
  <c r="O7" i="10"/>
  <c r="FG6" i="11"/>
  <c r="O14" i="10"/>
  <c r="FN6" i="11"/>
  <c r="O21" i="10"/>
  <c r="O13" i="10"/>
  <c r="FM6" i="11"/>
  <c r="O22" i="10"/>
  <c r="O20" i="10"/>
  <c r="O19" i="10"/>
  <c r="FS6" i="11"/>
  <c r="O11" i="10"/>
  <c r="FK6" i="11"/>
  <c r="O9" i="10"/>
  <c r="O12" i="10"/>
  <c r="FL6" i="11"/>
  <c r="FU6" i="11"/>
  <c r="R21" i="10"/>
  <c r="HE6" i="11"/>
  <c r="FI6" i="11"/>
  <c r="R9" i="10"/>
  <c r="GS6" i="11"/>
  <c r="FH6" i="11"/>
  <c r="R8" i="10"/>
  <c r="FT6" i="11"/>
  <c r="R20" i="10"/>
  <c r="HD6" i="11"/>
  <c r="FV6" i="11"/>
  <c r="R22" i="10"/>
  <c r="HF6" i="11"/>
  <c r="R26" i="10"/>
  <c r="HJ6" i="11"/>
  <c r="FZ6" i="11"/>
  <c r="Q82" i="10"/>
  <c r="P82" i="10"/>
  <c r="Q81" i="10"/>
  <c r="P81" i="10"/>
  <c r="O70" i="10"/>
  <c r="R70" i="10"/>
  <c r="R64" i="10"/>
  <c r="KT6" i="11"/>
  <c r="O48" i="10"/>
  <c r="O46" i="10"/>
  <c r="O45" i="10"/>
  <c r="R47" i="10"/>
  <c r="IW6" i="11"/>
  <c r="R46" i="10"/>
  <c r="IV6" i="11"/>
  <c r="R49" i="10"/>
  <c r="R48" i="10"/>
  <c r="IX6" i="11"/>
  <c r="R45" i="10"/>
  <c r="IU6" i="11"/>
  <c r="IK6" i="11"/>
  <c r="IL6" i="11"/>
  <c r="IM6" i="11"/>
  <c r="IN6" i="11"/>
  <c r="KZ6" i="11"/>
  <c r="JV6" i="11"/>
  <c r="R61" i="10"/>
  <c r="KQ6" i="11"/>
  <c r="R60" i="10"/>
  <c r="KP6" i="11"/>
  <c r="R67" i="10"/>
  <c r="KW6" i="11"/>
  <c r="R66" i="10"/>
  <c r="KV6" i="11"/>
  <c r="R69" i="10"/>
  <c r="KY6" i="11"/>
  <c r="KX6" i="11"/>
  <c r="R57" i="10"/>
  <c r="R56" i="10"/>
  <c r="R62" i="10"/>
  <c r="KR6" i="11"/>
  <c r="R63" i="10"/>
  <c r="KS6" i="11"/>
  <c r="R59" i="10"/>
  <c r="KO6" i="11"/>
  <c r="R58" i="10"/>
  <c r="KN6" i="11"/>
  <c r="R65" i="10"/>
  <c r="KU6" i="11"/>
  <c r="BR6" i="11"/>
  <c r="BO6" i="11"/>
  <c r="BL6" i="11"/>
  <c r="IY6" i="11"/>
  <c r="KL6" i="11"/>
  <c r="R75" i="10"/>
  <c r="KM6" i="11"/>
  <c r="R76" i="10"/>
  <c r="LF6" i="11"/>
  <c r="R54" i="10"/>
  <c r="R55" i="10"/>
  <c r="JE6" i="11"/>
  <c r="L34" i="8"/>
  <c r="L31" i="8"/>
  <c r="L28" i="8"/>
  <c r="LE6" i="11"/>
  <c r="O100" i="10"/>
  <c r="JD6" i="11"/>
  <c r="K5" i="1"/>
  <c r="C5" i="1"/>
  <c r="K4" i="1"/>
  <c r="C6" i="11"/>
  <c r="U24" i="8"/>
  <c r="H27" i="8"/>
  <c r="L27" i="8"/>
  <c r="H24" i="8"/>
  <c r="H62" i="8"/>
  <c r="H61" i="8"/>
  <c r="L42" i="8"/>
  <c r="AO6" i="11"/>
  <c r="MB6" i="11"/>
  <c r="H36" i="8"/>
  <c r="L36" i="8"/>
  <c r="H33" i="8"/>
  <c r="L33" i="8"/>
  <c r="O58" i="8"/>
  <c r="BV6" i="11"/>
  <c r="G58" i="8"/>
  <c r="BT6" i="11"/>
  <c r="D71" i="8"/>
  <c r="D65" i="8"/>
  <c r="T54" i="8"/>
  <c r="T52" i="8"/>
  <c r="P47" i="8"/>
  <c r="P36" i="8"/>
  <c r="P30" i="8"/>
  <c r="P27" i="8"/>
  <c r="C9" i="8"/>
  <c r="H47" i="8"/>
  <c r="L47" i="8"/>
  <c r="H30" i="8"/>
  <c r="L30" i="8"/>
  <c r="BU6" i="11"/>
  <c r="P46" i="8"/>
  <c r="BB6" i="11"/>
  <c r="L46" i="8"/>
  <c r="BA6" i="11"/>
  <c r="H46" i="8"/>
  <c r="AZ6" i="11"/>
  <c r="U35" i="8"/>
  <c r="AM6" i="11"/>
  <c r="P35" i="8"/>
  <c r="AK6" i="11"/>
  <c r="L35" i="8"/>
  <c r="AI6" i="11"/>
  <c r="H35" i="8"/>
  <c r="AH6" i="11"/>
  <c r="P34" i="8"/>
  <c r="H34" i="8"/>
  <c r="P31" i="8"/>
  <c r="H31" i="8"/>
  <c r="P28" i="8"/>
  <c r="H28" i="8"/>
  <c r="L24" i="8"/>
  <c r="K54" i="8"/>
  <c r="L37" i="8"/>
  <c r="AJ6" i="11"/>
  <c r="L48" i="8"/>
  <c r="BD6" i="11"/>
  <c r="P48" i="8"/>
  <c r="BE6" i="11"/>
  <c r="P37" i="8"/>
  <c r="AL6" i="11"/>
  <c r="H37" i="8"/>
  <c r="H48" i="8"/>
  <c r="BC6" i="11"/>
  <c r="R24" i="10"/>
  <c r="HH6" i="11"/>
  <c r="O5" i="10"/>
  <c r="R6" i="10"/>
  <c r="GP6" i="11"/>
  <c r="R7" i="10"/>
  <c r="GQ6" i="11"/>
  <c r="GR6" i="11"/>
  <c r="R10" i="10"/>
  <c r="GT6" i="11"/>
  <c r="R11" i="10"/>
  <c r="GU6" i="11"/>
  <c r="R12" i="10"/>
  <c r="GV6" i="11"/>
  <c r="R13" i="10"/>
  <c r="GW6" i="11"/>
  <c r="R14" i="10"/>
  <c r="GX6" i="11"/>
  <c r="R15" i="10"/>
  <c r="GY6" i="11"/>
  <c r="R16" i="10"/>
  <c r="GZ6" i="11"/>
  <c r="R17" i="10"/>
  <c r="HA6" i="11"/>
  <c r="R18" i="10"/>
  <c r="HB6" i="11"/>
  <c r="R19" i="10"/>
  <c r="HC6" i="11"/>
  <c r="R23" i="10"/>
  <c r="HG6" i="11"/>
  <c r="R25" i="10"/>
  <c r="HI6" i="11"/>
  <c r="R5" i="10"/>
  <c r="FE6" i="11"/>
  <c r="GO6" i="11"/>
  <c r="R44" i="10"/>
  <c r="O102" i="10"/>
  <c r="R43" i="10"/>
  <c r="R77" i="10"/>
  <c r="O81" i="10"/>
  <c r="O98" i="10"/>
  <c r="O99" i="10"/>
  <c r="IB6" i="11"/>
  <c r="IA6" i="11"/>
  <c r="MD6" i="11"/>
  <c r="R78" i="10"/>
  <c r="O82" i="10"/>
  <c r="LG6" i="11"/>
  <c r="MA6" i="11"/>
  <c r="L40" i="8"/>
  <c r="LI6" i="11"/>
  <c r="LH6" i="11"/>
  <c r="LJ6" i="11"/>
  <c r="LZ6" i="11"/>
</calcChain>
</file>

<file path=xl/sharedStrings.xml><?xml version="1.0" encoding="utf-8"?>
<sst xmlns="http://schemas.openxmlformats.org/spreadsheetml/2006/main" count="1241" uniqueCount="902">
  <si>
    <t>別記様式第１号（第20条、第21条、第23条、第66条、第67条、第69条関係）</t>
    <rPh sb="0" eb="2">
      <t>ベッキ</t>
    </rPh>
    <rPh sb="2" eb="4">
      <t>ヨウシキ</t>
    </rPh>
    <rPh sb="4" eb="5">
      <t>ダイ</t>
    </rPh>
    <rPh sb="6" eb="7">
      <t>ゴウ</t>
    </rPh>
    <rPh sb="8" eb="9">
      <t>ダイ</t>
    </rPh>
    <rPh sb="11" eb="12">
      <t>ジョウ</t>
    </rPh>
    <rPh sb="13" eb="14">
      <t>ダイ</t>
    </rPh>
    <rPh sb="16" eb="17">
      <t>ジョウ</t>
    </rPh>
    <rPh sb="23" eb="24">
      <t>ダイ</t>
    </rPh>
    <rPh sb="26" eb="27">
      <t>ジョウ</t>
    </rPh>
    <rPh sb="28" eb="29">
      <t>ダイ</t>
    </rPh>
    <rPh sb="31" eb="32">
      <t>ジョウ</t>
    </rPh>
    <rPh sb="37" eb="39">
      <t>カンケイ</t>
    </rPh>
    <phoneticPr fontId="5"/>
  </si>
  <si>
    <t>令和</t>
    <rPh sb="0" eb="2">
      <t>レイワ</t>
    </rPh>
    <phoneticPr fontId="5"/>
  </si>
  <si>
    <t>年度排出状況報告</t>
    <phoneticPr fontId="4"/>
  </si>
  <si>
    <t>及び令和</t>
    <rPh sb="2" eb="4">
      <t>レイワ</t>
    </rPh>
    <phoneticPr fontId="5"/>
  </si>
  <si>
    <t>年度排出量削減計画　兼</t>
    <rPh sb="10" eb="11">
      <t>ケン</t>
    </rPh>
    <phoneticPr fontId="4"/>
  </si>
  <si>
    <t>年度再生可能エネルギー導入状況報告</t>
    <phoneticPr fontId="4"/>
  </si>
  <si>
    <t>年度再生可能エネルギー導入計画</t>
    <phoneticPr fontId="4"/>
  </si>
  <si>
    <t>提出日</t>
    <rPh sb="0" eb="3">
      <t>テイシュツビ</t>
    </rPh>
    <phoneticPr fontId="4"/>
  </si>
  <si>
    <t>　群馬県知事　　あて</t>
    <rPh sb="1" eb="4">
      <t>グンマケン</t>
    </rPh>
    <rPh sb="4" eb="6">
      <t>チジ</t>
    </rPh>
    <phoneticPr fontId="5"/>
  </si>
  <si>
    <t>事業者番号</t>
    <rPh sb="0" eb="3">
      <t>ジギョウシャ</t>
    </rPh>
    <rPh sb="3" eb="5">
      <t>バンゴウ</t>
    </rPh>
    <phoneticPr fontId="6"/>
  </si>
  <si>
    <t>住所</t>
  </si>
  <si>
    <t>（法人にあっては、主たる事業所の所在地）</t>
  </si>
  <si>
    <t>氏名</t>
    <rPh sb="0" eb="2">
      <t>シメイ</t>
    </rPh>
    <phoneticPr fontId="6"/>
  </si>
  <si>
    <t>（法人の名称）</t>
    <rPh sb="1" eb="3">
      <t>ホウジン</t>
    </rPh>
    <rPh sb="4" eb="6">
      <t>メイショウ</t>
    </rPh>
    <phoneticPr fontId="4"/>
  </si>
  <si>
    <t>（代表者の氏名）</t>
    <rPh sb="1" eb="4">
      <t>ダイヒョウシャ</t>
    </rPh>
    <rPh sb="5" eb="7">
      <t>シメイ</t>
    </rPh>
    <phoneticPr fontId="4"/>
  </si>
  <si>
    <t>　2050年に向けた「ぐんま５つのゼロ宣言」実現条例第20条第１項（第21条において準用する場合を含む。）、第23条、第66条第1項（第67条において準用する場合を含む。）及び第69条の規定により、別紙のとおり提出します。</t>
    <rPh sb="5" eb="6">
      <t>ネン</t>
    </rPh>
    <rPh sb="7" eb="8">
      <t>ム</t>
    </rPh>
    <rPh sb="19" eb="21">
      <t>センゲン</t>
    </rPh>
    <rPh sb="22" eb="24">
      <t>ジツゲン</t>
    </rPh>
    <rPh sb="54" eb="55">
      <t>ダイ</t>
    </rPh>
    <rPh sb="83" eb="85">
      <t>ベッシサダ</t>
    </rPh>
    <rPh sb="86" eb="87">
      <t>オヨ</t>
    </rPh>
    <phoneticPr fontId="6"/>
  </si>
  <si>
    <t>事業者の主たる事業の業種</t>
    <rPh sb="0" eb="3">
      <t>ジギョウシャ</t>
    </rPh>
    <rPh sb="4" eb="5">
      <t>シュ</t>
    </rPh>
    <rPh sb="7" eb="9">
      <t>ジギョウ</t>
    </rPh>
    <rPh sb="10" eb="12">
      <t>ギョウシュ</t>
    </rPh>
    <phoneticPr fontId="5"/>
  </si>
  <si>
    <t>大分類</t>
    <rPh sb="0" eb="3">
      <t>ダイブンルイ</t>
    </rPh>
    <phoneticPr fontId="4"/>
  </si>
  <si>
    <t>中分類</t>
    <rPh sb="0" eb="3">
      <t>チュウブンルイ</t>
    </rPh>
    <phoneticPr fontId="4"/>
  </si>
  <si>
    <t>先に大分類を選択して下さい</t>
    <rPh sb="0" eb="1">
      <t>サキ</t>
    </rPh>
    <rPh sb="2" eb="5">
      <t>ダイブンルイ</t>
    </rPh>
    <rPh sb="6" eb="8">
      <t>センタク</t>
    </rPh>
    <rPh sb="10" eb="11">
      <t>クダ</t>
    </rPh>
    <phoneticPr fontId="4"/>
  </si>
  <si>
    <t>事業概要</t>
    <phoneticPr fontId="6"/>
  </si>
  <si>
    <t>連絡先</t>
    <rPh sb="0" eb="3">
      <t>レンラクサキ</t>
    </rPh>
    <phoneticPr fontId="5"/>
  </si>
  <si>
    <t>担当部署</t>
    <rPh sb="0" eb="2">
      <t>タントウ</t>
    </rPh>
    <rPh sb="2" eb="4">
      <t>ブショ</t>
    </rPh>
    <phoneticPr fontId="5"/>
  </si>
  <si>
    <t>所在地</t>
    <rPh sb="0" eb="3">
      <t>ショザイチ</t>
    </rPh>
    <phoneticPr fontId="5"/>
  </si>
  <si>
    <t>（上記住所と異なる場合）</t>
  </si>
  <si>
    <t>担当者氏名</t>
    <rPh sb="0" eb="3">
      <t>タントウシャ</t>
    </rPh>
    <rPh sb="3" eb="5">
      <t>シメイ</t>
    </rPh>
    <phoneticPr fontId="5"/>
  </si>
  <si>
    <t>電話番号</t>
    <rPh sb="0" eb="2">
      <t>デンワ</t>
    </rPh>
    <rPh sb="2" eb="4">
      <t>バンゴウ</t>
    </rPh>
    <phoneticPr fontId="5"/>
  </si>
  <si>
    <t>ＦＡＸ番号</t>
    <rPh sb="3" eb="5">
      <t>バンゴウ</t>
    </rPh>
    <phoneticPr fontId="5"/>
  </si>
  <si>
    <t>メールアドレス</t>
  </si>
  <si>
    <t>別紙１</t>
    <rPh sb="0" eb="2">
      <t>ベッシ</t>
    </rPh>
    <phoneticPr fontId="6"/>
  </si>
  <si>
    <t>計画の基本方針</t>
    <phoneticPr fontId="6"/>
  </si>
  <si>
    <t>推進体制</t>
    <phoneticPr fontId="6"/>
  </si>
  <si>
    <t>計画期間</t>
    <rPh sb="0" eb="2">
      <t>ケイカク</t>
    </rPh>
    <rPh sb="2" eb="4">
      <t>キカン</t>
    </rPh>
    <phoneticPr fontId="6"/>
  </si>
  <si>
    <t>該当する事業者要件※１</t>
    <phoneticPr fontId="6"/>
  </si>
  <si>
    <t>2050年に向けた「ぐんま５つのゼロ宣言」実現条例施行規則第５条第１号該当事業者（燃料並びに他人から供給された熱及び電気を原油に換算して1,500キロリットル/年以上使用する事業者）</t>
    <phoneticPr fontId="6"/>
  </si>
  <si>
    <t>2050年に向けた「ぐんま５つのゼロ宣言」実現条例施行規則第５条第２号又は第３号該当事業者（トラック、バス又はタクシーを100台以上保有する事業者）</t>
    <rPh sb="55" eb="56">
      <t>マタ</t>
    </rPh>
    <phoneticPr fontId="2"/>
  </si>
  <si>
    <t>2050年に向けた「ぐんま５つのゼロ宣言」実現条例施行規則第５条第４号該当事業者（その他の温室効果ガスの大量排出事業者（二酸化炭素に換算して3,000トン/年以上））</t>
    <rPh sb="25" eb="27">
      <t>セコウ</t>
    </rPh>
    <rPh sb="27" eb="29">
      <t>キソク</t>
    </rPh>
    <rPh sb="29" eb="30">
      <t>ダイ</t>
    </rPh>
    <rPh sb="31" eb="32">
      <t>ジョウ</t>
    </rPh>
    <rPh sb="32" eb="33">
      <t>ダイ</t>
    </rPh>
    <rPh sb="34" eb="35">
      <t>ゴウ</t>
    </rPh>
    <rPh sb="35" eb="37">
      <t>ガイトウ</t>
    </rPh>
    <rPh sb="37" eb="40">
      <t>ジギョウシャ</t>
    </rPh>
    <rPh sb="43" eb="44">
      <t>タ</t>
    </rPh>
    <rPh sb="45" eb="47">
      <t>オンシツ</t>
    </rPh>
    <rPh sb="47" eb="49">
      <t>コウカ</t>
    </rPh>
    <rPh sb="52" eb="54">
      <t>タイリョウ</t>
    </rPh>
    <rPh sb="54" eb="56">
      <t>ハイシュツ</t>
    </rPh>
    <rPh sb="56" eb="59">
      <t>ジギョウシャ</t>
    </rPh>
    <rPh sb="60" eb="63">
      <t>ニサンカ</t>
    </rPh>
    <rPh sb="63" eb="65">
      <t>タンソ</t>
    </rPh>
    <rPh sb="66" eb="68">
      <t>カンサン</t>
    </rPh>
    <rPh sb="78" eb="79">
      <t>ネン</t>
    </rPh>
    <rPh sb="79" eb="81">
      <t>イジョウ</t>
    </rPh>
    <phoneticPr fontId="2"/>
  </si>
  <si>
    <t>その他事業者（任意提出等）</t>
    <rPh sb="2" eb="3">
      <t>タ</t>
    </rPh>
    <rPh sb="3" eb="6">
      <t>ジギョウシャ</t>
    </rPh>
    <rPh sb="7" eb="9">
      <t>ニンイ</t>
    </rPh>
    <rPh sb="9" eb="11">
      <t>テイシュツ</t>
    </rPh>
    <rPh sb="11" eb="12">
      <t>ナド</t>
    </rPh>
    <phoneticPr fontId="2"/>
  </si>
  <si>
    <t>温室効果ガスの排出の量等※２</t>
    <phoneticPr fontId="6"/>
  </si>
  <si>
    <t>報告書及び計画書の
提出区分</t>
    <rPh sb="0" eb="3">
      <t>ホウコクショ</t>
    </rPh>
    <rPh sb="3" eb="4">
      <t>オヨ</t>
    </rPh>
    <rPh sb="5" eb="8">
      <t>ケイカクショ</t>
    </rPh>
    <rPh sb="10" eb="12">
      <t>テイシュツ</t>
    </rPh>
    <rPh sb="12" eb="14">
      <t>クブン</t>
    </rPh>
    <phoneticPr fontId="6"/>
  </si>
  <si>
    <t>温室効果ガス排出状況報告</t>
    <phoneticPr fontId="6"/>
  </si>
  <si>
    <t>温室効果ガス排出状況報告書</t>
    <phoneticPr fontId="6"/>
  </si>
  <si>
    <t>温室効果ガス排出削減計画</t>
    <phoneticPr fontId="6"/>
  </si>
  <si>
    <t>排出区分</t>
    <rPh sb="0" eb="2">
      <t>ハイシュツ</t>
    </rPh>
    <rPh sb="2" eb="4">
      <t>クブン</t>
    </rPh>
    <phoneticPr fontId="2"/>
  </si>
  <si>
    <t>計画目標年度（前年度）</t>
    <rPh sb="0" eb="2">
      <t>ケイカク</t>
    </rPh>
    <rPh sb="2" eb="4">
      <t>モクヒョウ</t>
    </rPh>
    <rPh sb="4" eb="6">
      <t>ネンド</t>
    </rPh>
    <rPh sb="7" eb="10">
      <t>ゼンネンド</t>
    </rPh>
    <phoneticPr fontId="6"/>
  </si>
  <si>
    <t>報告年度及び計画基準年度</t>
    <rPh sb="0" eb="2">
      <t>ホウコク</t>
    </rPh>
    <rPh sb="2" eb="4">
      <t>ネンド</t>
    </rPh>
    <rPh sb="4" eb="5">
      <t>オヨ</t>
    </rPh>
    <rPh sb="6" eb="8">
      <t>ケイカク</t>
    </rPh>
    <rPh sb="8" eb="10">
      <t>キジュン</t>
    </rPh>
    <rPh sb="10" eb="12">
      <t>ネンド</t>
    </rPh>
    <phoneticPr fontId="6"/>
  </si>
  <si>
    <t>計画目標年度（今年度）</t>
    <rPh sb="0" eb="2">
      <t>ケイカク</t>
    </rPh>
    <rPh sb="2" eb="4">
      <t>モクヒョウ</t>
    </rPh>
    <rPh sb="4" eb="6">
      <t>ネンド</t>
    </rPh>
    <rPh sb="7" eb="10">
      <t>コンネンド</t>
    </rPh>
    <phoneticPr fontId="6"/>
  </si>
  <si>
    <t>基準年度（前年度計画）</t>
    <rPh sb="0" eb="2">
      <t>キジュン</t>
    </rPh>
    <rPh sb="2" eb="4">
      <t>ネンド</t>
    </rPh>
    <rPh sb="5" eb="8">
      <t>ゼンネンド</t>
    </rPh>
    <rPh sb="8" eb="10">
      <t>ケイカク</t>
    </rPh>
    <phoneticPr fontId="6"/>
  </si>
  <si>
    <t>令和</t>
    <rPh sb="0" eb="2">
      <t>レイワ</t>
    </rPh>
    <phoneticPr fontId="6"/>
  </si>
  <si>
    <t>年度
排出目標</t>
    <rPh sb="0" eb="2">
      <t>ネンド</t>
    </rPh>
    <rPh sb="3" eb="5">
      <t>ハイシュツ</t>
    </rPh>
    <rPh sb="5" eb="7">
      <t>モクヒョウ</t>
    </rPh>
    <phoneticPr fontId="2"/>
  </si>
  <si>
    <t>年度
排出実績</t>
    <rPh sb="0" eb="2">
      <t>ネンド</t>
    </rPh>
    <rPh sb="3" eb="5">
      <t>ハイシュツ</t>
    </rPh>
    <rPh sb="5" eb="7">
      <t>ジッセキ</t>
    </rPh>
    <phoneticPr fontId="2"/>
  </si>
  <si>
    <t>（二酸化炭素換算）</t>
  </si>
  <si>
    <t>（二酸化炭素換算）</t>
    <rPh sb="1" eb="4">
      <t>ニサンカ</t>
    </rPh>
    <rPh sb="4" eb="6">
      <t>タンソ</t>
    </rPh>
    <rPh sb="6" eb="8">
      <t>カンサン</t>
    </rPh>
    <phoneticPr fontId="2"/>
  </si>
  <si>
    <t>Ａ</t>
  </si>
  <si>
    <t>事業所等排出区分</t>
    <rPh sb="0" eb="3">
      <t>ジギョウショ</t>
    </rPh>
    <rPh sb="3" eb="4">
      <t>トウ</t>
    </rPh>
    <rPh sb="4" eb="6">
      <t>ハイシュツ</t>
    </rPh>
    <rPh sb="6" eb="8">
      <t>クブン</t>
    </rPh>
    <phoneticPr fontId="2"/>
  </si>
  <si>
    <t>ｔ</t>
  </si>
  <si>
    <t>年度比
削減率</t>
    <phoneticPr fontId="6"/>
  </si>
  <si>
    <t>ｔ</t>
    <phoneticPr fontId="6"/>
  </si>
  <si>
    <t>％
削減</t>
    <rPh sb="2" eb="4">
      <t>サクゲン</t>
    </rPh>
    <phoneticPr fontId="6"/>
  </si>
  <si>
    <t>Ｂ</t>
  </si>
  <si>
    <t>輸送車両排出区分</t>
    <rPh sb="0" eb="2">
      <t>ユソウ</t>
    </rPh>
    <rPh sb="2" eb="4">
      <t>シャリョウ</t>
    </rPh>
    <rPh sb="4" eb="6">
      <t>ハイシュツ</t>
    </rPh>
    <rPh sb="6" eb="8">
      <t>クブン</t>
    </rPh>
    <phoneticPr fontId="2"/>
  </si>
  <si>
    <t>Ｃ</t>
  </si>
  <si>
    <t>その他排出区分</t>
    <rPh sb="2" eb="3">
      <t>タ</t>
    </rPh>
    <rPh sb="3" eb="5">
      <t>ハイシュツ</t>
    </rPh>
    <rPh sb="5" eb="7">
      <t>クブン</t>
    </rPh>
    <phoneticPr fontId="2"/>
  </si>
  <si>
    <t>排出合計①</t>
    <rPh sb="0" eb="2">
      <t>ハイシュツ</t>
    </rPh>
    <rPh sb="2" eb="4">
      <t>ゴウケイ</t>
    </rPh>
    <phoneticPr fontId="2"/>
  </si>
  <si>
    <t>原単位あたりの温室効果ガス排出量等※３</t>
    <rPh sb="0" eb="3">
      <t>ゲンタンイ</t>
    </rPh>
    <rPh sb="7" eb="9">
      <t>オンシツ</t>
    </rPh>
    <rPh sb="9" eb="11">
      <t>コウカ</t>
    </rPh>
    <rPh sb="13" eb="16">
      <t>ハイシュツリョウ</t>
    </rPh>
    <rPh sb="16" eb="17">
      <t>ナド</t>
    </rPh>
    <phoneticPr fontId="6"/>
  </si>
  <si>
    <t>温室効果ガス排出量と密接な関係を持つ値②</t>
    <rPh sb="0" eb="2">
      <t>オンシツ</t>
    </rPh>
    <rPh sb="2" eb="4">
      <t>コウカ</t>
    </rPh>
    <rPh sb="6" eb="8">
      <t>ハイシュツ</t>
    </rPh>
    <rPh sb="8" eb="9">
      <t>リョウ</t>
    </rPh>
    <rPh sb="10" eb="12">
      <t>ミッセツ</t>
    </rPh>
    <rPh sb="13" eb="15">
      <t>カンケイ</t>
    </rPh>
    <rPh sb="16" eb="17">
      <t>モ</t>
    </rPh>
    <rPh sb="18" eb="19">
      <t>アタイ</t>
    </rPh>
    <phoneticPr fontId="6"/>
  </si>
  <si>
    <t>（単位を記入）</t>
    <phoneticPr fontId="6"/>
  </si>
  <si>
    <t>（単位を記入）</t>
    <rPh sb="1" eb="3">
      <t>タンイ</t>
    </rPh>
    <rPh sb="4" eb="6">
      <t>キニュウ</t>
    </rPh>
    <phoneticPr fontId="6"/>
  </si>
  <si>
    <t>原単位排出量　①/②</t>
    <rPh sb="0" eb="3">
      <t>ゲンタンイ</t>
    </rPh>
    <rPh sb="3" eb="6">
      <t>ハイシュツリョウ</t>
    </rPh>
    <phoneticPr fontId="6"/>
  </si>
  <si>
    <t>温室効果ガス排出量と密接な関係を持つ値の名称</t>
    <rPh sb="0" eb="2">
      <t>オンシツ</t>
    </rPh>
    <rPh sb="2" eb="4">
      <t>コウカ</t>
    </rPh>
    <rPh sb="6" eb="9">
      <t>ハイシュツリョウ</t>
    </rPh>
    <rPh sb="10" eb="12">
      <t>ミッセツ</t>
    </rPh>
    <rPh sb="13" eb="15">
      <t>カンケイ</t>
    </rPh>
    <rPh sb="16" eb="17">
      <t>モ</t>
    </rPh>
    <rPh sb="18" eb="19">
      <t>アタイ</t>
    </rPh>
    <rPh sb="20" eb="22">
      <t>メイショウ</t>
    </rPh>
    <phoneticPr fontId="6"/>
  </si>
  <si>
    <t>再生可能エネルギーの導入状況</t>
    <rPh sb="0" eb="2">
      <t>サイセイ</t>
    </rPh>
    <rPh sb="2" eb="4">
      <t>カノウ</t>
    </rPh>
    <rPh sb="10" eb="12">
      <t>ドウニュウ</t>
    </rPh>
    <rPh sb="12" eb="14">
      <t>ジョウキョウ</t>
    </rPh>
    <phoneticPr fontId="6"/>
  </si>
  <si>
    <t>再生可能エネルギー導入状況報告</t>
    <rPh sb="0" eb="2">
      <t>サイセイ</t>
    </rPh>
    <rPh sb="2" eb="4">
      <t>カノウ</t>
    </rPh>
    <rPh sb="9" eb="11">
      <t>ドウニュウ</t>
    </rPh>
    <phoneticPr fontId="6"/>
  </si>
  <si>
    <t>再生可能エネルギー導入計画</t>
    <rPh sb="0" eb="2">
      <t>サイセイ</t>
    </rPh>
    <rPh sb="2" eb="4">
      <t>カノウ</t>
    </rPh>
    <rPh sb="9" eb="11">
      <t>ドウニュウ</t>
    </rPh>
    <phoneticPr fontId="6"/>
  </si>
  <si>
    <t>年度導入目標</t>
    <rPh sb="0" eb="2">
      <t>ネンド</t>
    </rPh>
    <rPh sb="2" eb="4">
      <t>ドウニュウ</t>
    </rPh>
    <rPh sb="4" eb="6">
      <t>モクヒョウ</t>
    </rPh>
    <phoneticPr fontId="2"/>
  </si>
  <si>
    <t>年度導入実績</t>
    <rPh sb="0" eb="2">
      <t>ネンド</t>
    </rPh>
    <rPh sb="2" eb="4">
      <t>ドウニュウ</t>
    </rPh>
    <rPh sb="4" eb="6">
      <t>ジッセキ</t>
    </rPh>
    <phoneticPr fontId="2"/>
  </si>
  <si>
    <t>再エネ設備から得られた電気（自己保有、他者保有含む）</t>
    <rPh sb="0" eb="1">
      <t>サイ</t>
    </rPh>
    <rPh sb="3" eb="5">
      <t>セツビ</t>
    </rPh>
    <rPh sb="7" eb="8">
      <t>エ</t>
    </rPh>
    <rPh sb="11" eb="13">
      <t>デンキ</t>
    </rPh>
    <rPh sb="14" eb="16">
      <t>ジコ</t>
    </rPh>
    <rPh sb="16" eb="18">
      <t>ホユウ</t>
    </rPh>
    <rPh sb="19" eb="21">
      <t>タシャ</t>
    </rPh>
    <rPh sb="21" eb="23">
      <t>ホユウ</t>
    </rPh>
    <rPh sb="23" eb="24">
      <t>フク</t>
    </rPh>
    <phoneticPr fontId="6"/>
  </si>
  <si>
    <t>％</t>
    <phoneticPr fontId="6"/>
  </si>
  <si>
    <t>％</t>
  </si>
  <si>
    <t>合計</t>
    <rPh sb="0" eb="2">
      <t>ゴウケイ</t>
    </rPh>
    <phoneticPr fontId="6"/>
  </si>
  <si>
    <t>冷媒用フロンの購入量※４</t>
    <rPh sb="0" eb="3">
      <t>レイバイヨウ</t>
    </rPh>
    <rPh sb="7" eb="9">
      <t>コウニュウ</t>
    </rPh>
    <rPh sb="9" eb="10">
      <t>リョウ</t>
    </rPh>
    <phoneticPr fontId="6"/>
  </si>
  <si>
    <t>年度</t>
    <rPh sb="0" eb="2">
      <t>ネンド</t>
    </rPh>
    <phoneticPr fontId="6"/>
  </si>
  <si>
    <t>ｋｇ</t>
    <phoneticPr fontId="6"/>
  </si>
  <si>
    <t>事業活動に伴う温室効果ガスの排出の量を削減するため年度ごとに実施する措置及び実施した措置（再生可能エネルギーの導入を含む）</t>
    <rPh sb="0" eb="2">
      <t>ジギョウ</t>
    </rPh>
    <rPh sb="2" eb="4">
      <t>カツドウ</t>
    </rPh>
    <rPh sb="5" eb="6">
      <t>トモナ</t>
    </rPh>
    <rPh sb="7" eb="9">
      <t>オンシツ</t>
    </rPh>
    <rPh sb="9" eb="11">
      <t>コウカ</t>
    </rPh>
    <rPh sb="14" eb="16">
      <t>ハイシュツ</t>
    </rPh>
    <rPh sb="17" eb="18">
      <t>リョウ</t>
    </rPh>
    <rPh sb="19" eb="21">
      <t>サクゲン</t>
    </rPh>
    <rPh sb="25" eb="27">
      <t>ネンド</t>
    </rPh>
    <rPh sb="30" eb="32">
      <t>ジッシ</t>
    </rPh>
    <rPh sb="34" eb="36">
      <t>ソチ</t>
    </rPh>
    <rPh sb="36" eb="37">
      <t>オヨ</t>
    </rPh>
    <rPh sb="38" eb="40">
      <t>ジッシ</t>
    </rPh>
    <rPh sb="42" eb="44">
      <t>ソチ</t>
    </rPh>
    <rPh sb="45" eb="47">
      <t>サイセイ</t>
    </rPh>
    <rPh sb="47" eb="49">
      <t>カノウ</t>
    </rPh>
    <rPh sb="55" eb="57">
      <t>ドウニュウ</t>
    </rPh>
    <rPh sb="58" eb="59">
      <t>フク</t>
    </rPh>
    <phoneticPr fontId="6"/>
  </si>
  <si>
    <t>設備、対象、工程等</t>
    <rPh sb="0" eb="2">
      <t>セツビ</t>
    </rPh>
    <rPh sb="3" eb="5">
      <t>タイショウ</t>
    </rPh>
    <rPh sb="6" eb="8">
      <t>コウテイ</t>
    </rPh>
    <rPh sb="8" eb="9">
      <t>ナド</t>
    </rPh>
    <phoneticPr fontId="6"/>
  </si>
  <si>
    <t>計画内容</t>
    <rPh sb="0" eb="2">
      <t>ケイカク</t>
    </rPh>
    <rPh sb="2" eb="4">
      <t>ナイヨウ</t>
    </rPh>
    <phoneticPr fontId="6"/>
  </si>
  <si>
    <t>計画の実施内容</t>
    <rPh sb="0" eb="2">
      <t>ケイカク</t>
    </rPh>
    <rPh sb="3" eb="5">
      <t>ジッシ</t>
    </rPh>
    <rPh sb="5" eb="7">
      <t>ナイヨウ</t>
    </rPh>
    <phoneticPr fontId="6"/>
  </si>
  <si>
    <t>令和</t>
    <phoneticPr fontId="6"/>
  </si>
  <si>
    <t>特記事項※５</t>
    <rPh sb="0" eb="2">
      <t>トッキ</t>
    </rPh>
    <rPh sb="2" eb="4">
      <t>ジコウ</t>
    </rPh>
    <phoneticPr fontId="6"/>
  </si>
  <si>
    <t>※１：</t>
    <phoneticPr fontId="6"/>
  </si>
  <si>
    <t>該当する□には、レ点を記入してください。</t>
    <phoneticPr fontId="6"/>
  </si>
  <si>
    <t>※２：</t>
    <phoneticPr fontId="6"/>
  </si>
  <si>
    <t>「事業所等排出区分」とは群馬県内の事業所等の事業活動のためのエネルギーの使用に伴い発生する温室効果ガスを、「輸送車両排出区分」とは自動車運送事業者又は自社運搬を行う事業者が保有する、使用の本拠の位置を群馬県内とする車両の排出する温室効果ガスを、「その他排出区分」とは上記以外の群馬県内における事業所等の事業活動に伴い発生する温室効果ガスをいいます。</t>
    <phoneticPr fontId="6"/>
  </si>
  <si>
    <t>※３：</t>
    <phoneticPr fontId="6"/>
  </si>
  <si>
    <t>「原単位当たりの温室効果ガス排出量等」欄の記入は、任意です。記入する場合、「温室効果ガス排出量と密接な関係を持つ値」には、「原単位排出量」の分母となる指標（生産数量、延べ床面積、走行距離等）の値を、「温室効果ガス排出量と密接な関係を持つ値の名称」には、その名称を記入してください。</t>
    <phoneticPr fontId="6"/>
  </si>
  <si>
    <t>※４：</t>
    <phoneticPr fontId="6"/>
  </si>
  <si>
    <t>※５：</t>
    <phoneticPr fontId="6"/>
  </si>
  <si>
    <t>「特記事項」には、「事業活動に伴う温室効果ガスの排出の量を削減するために実施する措置」に記入したもののほかに取り組むことや過去に実施した省エネルギー対策など温室効果ガス排出削減のため実施した取組等を記入してください。</t>
    <phoneticPr fontId="6"/>
  </si>
  <si>
    <t>表１　温室効果ガス排出量算定表</t>
  </si>
  <si>
    <t>◆表の黄色の欄に該当数値等を入力してください。</t>
    <rPh sb="1" eb="2">
      <t>ヒョウ</t>
    </rPh>
    <rPh sb="3" eb="5">
      <t>キイロ</t>
    </rPh>
    <rPh sb="6" eb="7">
      <t>ラン</t>
    </rPh>
    <rPh sb="8" eb="10">
      <t>ガイトウ</t>
    </rPh>
    <rPh sb="10" eb="12">
      <t>スウチ</t>
    </rPh>
    <rPh sb="12" eb="13">
      <t>トウ</t>
    </rPh>
    <rPh sb="14" eb="16">
      <t>ニュウリョク</t>
    </rPh>
    <phoneticPr fontId="5"/>
  </si>
  <si>
    <t>エネルギーの種類</t>
    <phoneticPr fontId="5"/>
  </si>
  <si>
    <t>エネルギー使用量</t>
    <rPh sb="5" eb="8">
      <t>シヨウリョウ</t>
    </rPh>
    <phoneticPr fontId="5"/>
  </si>
  <si>
    <t>販売したエネルギーの量</t>
    <rPh sb="0" eb="2">
      <t>ハンバイ</t>
    </rPh>
    <rPh sb="10" eb="11">
      <t>リョウ</t>
    </rPh>
    <phoneticPr fontId="5"/>
  </si>
  <si>
    <t>単位発熱量</t>
    <phoneticPr fontId="6"/>
  </si>
  <si>
    <r>
      <t xml:space="preserve">Ｃ=Ａ’-Ｂ’
</t>
    </r>
    <r>
      <rPr>
        <sz val="9"/>
        <rFont val="ＭＳ Ｐゴシック"/>
        <family val="3"/>
        <charset val="128"/>
      </rPr>
      <t>※１</t>
    </r>
    <phoneticPr fontId="5"/>
  </si>
  <si>
    <r>
      <t>排出係数
（Ｄ）</t>
    </r>
    <r>
      <rPr>
        <sz val="9"/>
        <rFont val="ＭＳ Ｐゴシック"/>
        <family val="3"/>
        <charset val="128"/>
      </rPr>
      <t>※２</t>
    </r>
    <rPh sb="0" eb="2">
      <t>ハイシュツ</t>
    </rPh>
    <rPh sb="2" eb="4">
      <t>ケイスウ</t>
    </rPh>
    <phoneticPr fontId="5"/>
  </si>
  <si>
    <r>
      <t xml:space="preserve">二酸化炭素排出量
</t>
    </r>
    <r>
      <rPr>
        <b/>
        <sz val="8"/>
        <rFont val="ＭＳ Ｐゴシック"/>
        <family val="3"/>
        <charset val="128"/>
      </rPr>
      <t>t-CO2</t>
    </r>
    <r>
      <rPr>
        <sz val="8"/>
        <rFont val="ＭＳ Ｐゴシック"/>
        <family val="3"/>
        <charset val="128"/>
      </rPr>
      <t xml:space="preserve">
</t>
    </r>
    <r>
      <rPr>
        <sz val="7.5"/>
        <rFont val="ＭＳ Ｐゴシック"/>
        <family val="3"/>
        <charset val="128"/>
      </rPr>
      <t xml:space="preserve">(Ｅ=Ｃ×Ｄ×44/12)
</t>
    </r>
    <r>
      <rPr>
        <sz val="8"/>
        <rFont val="ＭＳ Ｐゴシック"/>
        <family val="3"/>
        <charset val="128"/>
      </rPr>
      <t>※３</t>
    </r>
    <rPh sb="0" eb="3">
      <t>ニサンカ</t>
    </rPh>
    <rPh sb="3" eb="4">
      <t>スミ</t>
    </rPh>
    <rPh sb="4" eb="5">
      <t>ス</t>
    </rPh>
    <rPh sb="5" eb="6">
      <t>ハイ</t>
    </rPh>
    <rPh sb="6" eb="7">
      <t>デ</t>
    </rPh>
    <rPh sb="7" eb="8">
      <t>リョウ</t>
    </rPh>
    <phoneticPr fontId="5"/>
  </si>
  <si>
    <t>数値
（Ａ）</t>
    <phoneticPr fontId="5"/>
  </si>
  <si>
    <t>単位</t>
  </si>
  <si>
    <r>
      <t>熱量</t>
    </r>
    <r>
      <rPr>
        <b/>
        <sz val="9"/>
        <rFont val="ＭＳ Ｐゴシック"/>
        <family val="3"/>
        <charset val="128"/>
      </rPr>
      <t xml:space="preserve">GＪ
</t>
    </r>
    <r>
      <rPr>
        <sz val="9"/>
        <rFont val="ＭＳ Ｐゴシック"/>
        <family val="3"/>
        <charset val="128"/>
      </rPr>
      <t>（Ａ’）</t>
    </r>
    <phoneticPr fontId="5"/>
  </si>
  <si>
    <t>数値
（Ｂ）</t>
    <phoneticPr fontId="5"/>
  </si>
  <si>
    <r>
      <t>熱量</t>
    </r>
    <r>
      <rPr>
        <b/>
        <sz val="9"/>
        <rFont val="ＭＳ Ｐゴシック"/>
        <family val="3"/>
        <charset val="128"/>
      </rPr>
      <t xml:space="preserve">GＪ
</t>
    </r>
    <r>
      <rPr>
        <sz val="9"/>
        <rFont val="ＭＳ Ｐゴシック"/>
        <family val="3"/>
        <charset val="128"/>
      </rPr>
      <t>（Ｂ’)</t>
    </r>
    <phoneticPr fontId="5"/>
  </si>
  <si>
    <t>燃　　　料　</t>
    <phoneticPr fontId="5"/>
  </si>
  <si>
    <t>原油（コンデンセートを除く）</t>
  </si>
  <si>
    <t>ｋｌ</t>
  </si>
  <si>
    <t>GＪ/ｋｌ</t>
  </si>
  <si>
    <t>原油のうちコンデンセート（ＮＧＬ）</t>
  </si>
  <si>
    <t>揮発油（ガソリン）</t>
  </si>
  <si>
    <t>ナフサ</t>
  </si>
  <si>
    <t>ジェット燃料油</t>
    <rPh sb="4" eb="7">
      <t>ネンリョウユ</t>
    </rPh>
    <phoneticPr fontId="6"/>
  </si>
  <si>
    <t>灯油</t>
  </si>
  <si>
    <t>軽油</t>
  </si>
  <si>
    <t>Ａ重油</t>
  </si>
  <si>
    <t>Ｂ・Ｃ重油</t>
  </si>
  <si>
    <t>石油アスファルト</t>
  </si>
  <si>
    <t>GＪ/ｔ</t>
  </si>
  <si>
    <t>石油コークス</t>
  </si>
  <si>
    <t>石油ガス</t>
  </si>
  <si>
    <t>液化石油ガス(ＬＰＧ)</t>
  </si>
  <si>
    <t>石油系炭化水素ガス</t>
  </si>
  <si>
    <t>千m3</t>
  </si>
  <si>
    <t>千ｍ3</t>
  </si>
  <si>
    <t>GＪ/千ｍ３</t>
    <phoneticPr fontId="5"/>
  </si>
  <si>
    <t>可燃性天然ガス</t>
  </si>
  <si>
    <t>液化天然ガス(ＬＮＧ)</t>
  </si>
  <si>
    <t>その他可燃性天然ガス</t>
  </si>
  <si>
    <t>GＪ/千ｍ３</t>
  </si>
  <si>
    <t>石炭</t>
  </si>
  <si>
    <t>輸入原料炭</t>
    <rPh sb="0" eb="2">
      <t>ユニュウ</t>
    </rPh>
    <rPh sb="2" eb="4">
      <t>ゲンリョウ</t>
    </rPh>
    <rPh sb="4" eb="5">
      <t>スミ</t>
    </rPh>
    <phoneticPr fontId="6"/>
  </si>
  <si>
    <t>コークス用原料炭</t>
    <rPh sb="4" eb="5">
      <t>ヨウ</t>
    </rPh>
    <rPh sb="5" eb="7">
      <t>ゲンリョウ</t>
    </rPh>
    <rPh sb="7" eb="8">
      <t>スミ</t>
    </rPh>
    <phoneticPr fontId="6"/>
  </si>
  <si>
    <t>吹込用原料炭</t>
    <rPh sb="0" eb="1">
      <t>フ</t>
    </rPh>
    <rPh sb="1" eb="2">
      <t>コ</t>
    </rPh>
    <rPh sb="2" eb="3">
      <t>ヨウ</t>
    </rPh>
    <rPh sb="3" eb="5">
      <t>ゲンリョウ</t>
    </rPh>
    <rPh sb="5" eb="6">
      <t>スミ</t>
    </rPh>
    <phoneticPr fontId="6"/>
  </si>
  <si>
    <t>輸入一般炭</t>
    <rPh sb="0" eb="2">
      <t>ユニュウ</t>
    </rPh>
    <rPh sb="2" eb="4">
      <t>イッパン</t>
    </rPh>
    <rPh sb="4" eb="5">
      <t>スミ</t>
    </rPh>
    <phoneticPr fontId="6"/>
  </si>
  <si>
    <t>国産一般炭</t>
    <rPh sb="0" eb="2">
      <t>コクサン</t>
    </rPh>
    <rPh sb="2" eb="4">
      <t>イッパン</t>
    </rPh>
    <rPh sb="4" eb="5">
      <t>スミ</t>
    </rPh>
    <phoneticPr fontId="6"/>
  </si>
  <si>
    <t>輸入無煙炭</t>
    <rPh sb="0" eb="2">
      <t>ユニュウ</t>
    </rPh>
    <phoneticPr fontId="6"/>
  </si>
  <si>
    <t>石炭コークス</t>
  </si>
  <si>
    <t>コールタール</t>
  </si>
  <si>
    <t>コークス炉ガス</t>
  </si>
  <si>
    <t>高炉ガス</t>
  </si>
  <si>
    <t>発電用高炉ガス</t>
    <phoneticPr fontId="6"/>
  </si>
  <si>
    <t>転炉ガス</t>
  </si>
  <si>
    <t>RDF</t>
    <phoneticPr fontId="6"/>
  </si>
  <si>
    <t>RPF</t>
    <phoneticPr fontId="6"/>
  </si>
  <si>
    <t>廃タイヤ</t>
    <rPh sb="0" eb="1">
      <t>ハイ</t>
    </rPh>
    <phoneticPr fontId="6"/>
  </si>
  <si>
    <t>廃プラスチック類（一般廃棄物）</t>
    <rPh sb="0" eb="1">
      <t>ハイ</t>
    </rPh>
    <rPh sb="7" eb="8">
      <t>ルイ</t>
    </rPh>
    <rPh sb="9" eb="11">
      <t>イッパン</t>
    </rPh>
    <rPh sb="11" eb="14">
      <t>ハイキブツ</t>
    </rPh>
    <phoneticPr fontId="6"/>
  </si>
  <si>
    <t>廃プラスチック類（産業廃棄物）</t>
    <rPh sb="0" eb="1">
      <t>ハイ</t>
    </rPh>
    <rPh sb="7" eb="8">
      <t>ルイ</t>
    </rPh>
    <rPh sb="9" eb="11">
      <t>サンギョウ</t>
    </rPh>
    <rPh sb="11" eb="14">
      <t>ハイキブツ</t>
    </rPh>
    <phoneticPr fontId="6"/>
  </si>
  <si>
    <t>廃油（植物性のもの及び動物性のものを除く）、廃油（植物性のもの及び動物性のものを除く）から製造された燃料炭化水素油</t>
    <rPh sb="0" eb="2">
      <t>ハイユ</t>
    </rPh>
    <rPh sb="3" eb="6">
      <t>ショクブツセイ</t>
    </rPh>
    <rPh sb="9" eb="10">
      <t>オヨ</t>
    </rPh>
    <rPh sb="11" eb="14">
      <t>ドウブツセイ</t>
    </rPh>
    <rPh sb="18" eb="19">
      <t>ノゾ</t>
    </rPh>
    <rPh sb="22" eb="24">
      <t>ハイユ</t>
    </rPh>
    <rPh sb="45" eb="47">
      <t>セイゾウ</t>
    </rPh>
    <rPh sb="50" eb="52">
      <t>ネンリョウ</t>
    </rPh>
    <rPh sb="52" eb="54">
      <t>タンカ</t>
    </rPh>
    <rPh sb="54" eb="56">
      <t>スイソ</t>
    </rPh>
    <rPh sb="56" eb="57">
      <t>アブラ</t>
    </rPh>
    <phoneticPr fontId="6"/>
  </si>
  <si>
    <t>ｋｌ</t>
    <phoneticPr fontId="6"/>
  </si>
  <si>
    <t>GJ/kl</t>
    <phoneticPr fontId="6"/>
  </si>
  <si>
    <t>廃ブラスチック類から製造された燃料炭化水素油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6"/>
  </si>
  <si>
    <t>その他の燃料等</t>
    <phoneticPr fontId="6"/>
  </si>
  <si>
    <t>都市ガス</t>
  </si>
  <si>
    <t>基礎係数</t>
    <rPh sb="0" eb="2">
      <t>キソ</t>
    </rPh>
    <rPh sb="2" eb="4">
      <t>ケイスウ</t>
    </rPh>
    <phoneticPr fontId="6"/>
  </si>
  <si>
    <t>調整係数</t>
    <rPh sb="0" eb="2">
      <t>チョウセイ</t>
    </rPh>
    <rPh sb="2" eb="4">
      <t>ケイスウ</t>
    </rPh>
    <phoneticPr fontId="6"/>
  </si>
  <si>
    <t>（　　　　　）</t>
    <phoneticPr fontId="6"/>
  </si>
  <si>
    <t>千ｍ3</t>
    <phoneticPr fontId="6"/>
  </si>
  <si>
    <t>小　　計</t>
  </si>
  <si>
    <t>基礎</t>
    <rPh sb="0" eb="2">
      <t>キソ</t>
    </rPh>
    <phoneticPr fontId="6"/>
  </si>
  <si>
    <t>調整後</t>
    <rPh sb="0" eb="3">
      <t>チョウセイゴ</t>
    </rPh>
    <phoneticPr fontId="6"/>
  </si>
  <si>
    <t>熱</t>
    <rPh sb="0" eb="1">
      <t>ネツ</t>
    </rPh>
    <phoneticPr fontId="5"/>
  </si>
  <si>
    <t>産業用蒸気</t>
  </si>
  <si>
    <t>GＪ</t>
  </si>
  <si>
    <t>産業用以外の蒸気</t>
  </si>
  <si>
    <t>温水</t>
  </si>
  <si>
    <t>冷水</t>
  </si>
  <si>
    <t xml:space="preserve">電気事業者① </t>
    <phoneticPr fontId="5"/>
  </si>
  <si>
    <t>基礎係数</t>
    <rPh sb="0" eb="2">
      <t>キソ</t>
    </rPh>
    <phoneticPr fontId="5"/>
  </si>
  <si>
    <t>調整係数</t>
  </si>
  <si>
    <t>電気事業者②</t>
    <rPh sb="0" eb="2">
      <t>デンキ</t>
    </rPh>
    <rPh sb="2" eb="5">
      <t>ジギョウシャ</t>
    </rPh>
    <phoneticPr fontId="5"/>
  </si>
  <si>
    <t>電気事業者③</t>
    <rPh sb="0" eb="2">
      <t>デンキ</t>
    </rPh>
    <rPh sb="2" eb="5">
      <t>ジギョウシャ</t>
    </rPh>
    <phoneticPr fontId="5"/>
  </si>
  <si>
    <t>電気事業者④</t>
    <rPh sb="0" eb="2">
      <t>デンキ</t>
    </rPh>
    <rPh sb="2" eb="5">
      <t>ジギョウシャ</t>
    </rPh>
    <phoneticPr fontId="5"/>
  </si>
  <si>
    <t>電気事業者⑤</t>
    <rPh sb="0" eb="2">
      <t>デンキ</t>
    </rPh>
    <rPh sb="2" eb="5">
      <t>ジギョウシャ</t>
    </rPh>
    <phoneticPr fontId="5"/>
  </si>
  <si>
    <t>電気事業者⑥</t>
    <rPh sb="0" eb="2">
      <t>デンキ</t>
    </rPh>
    <rPh sb="2" eb="5">
      <t>ジギョウシャ</t>
    </rPh>
    <phoneticPr fontId="5"/>
  </si>
  <si>
    <t>その他</t>
  </si>
  <si>
    <t>上記以外の買電</t>
  </si>
  <si>
    <t>小　　計</t>
    <rPh sb="0" eb="1">
      <t>ショウ</t>
    </rPh>
    <rPh sb="3" eb="4">
      <t>ケイ</t>
    </rPh>
    <phoneticPr fontId="5"/>
  </si>
  <si>
    <t>実排出量</t>
    <rPh sb="0" eb="1">
      <t>ジツ</t>
    </rPh>
    <rPh sb="1" eb="3">
      <t>ハイシュツ</t>
    </rPh>
    <rPh sb="3" eb="4">
      <t>リョウ</t>
    </rPh>
    <phoneticPr fontId="5"/>
  </si>
  <si>
    <t>調整後排出量</t>
    <rPh sb="0" eb="3">
      <t>チョウセイゴ</t>
    </rPh>
    <rPh sb="3" eb="6">
      <t>ハイシュツリョウ</t>
    </rPh>
    <phoneticPr fontId="5"/>
  </si>
  <si>
    <r>
      <t>合   計</t>
    </r>
    <r>
      <rPr>
        <sz val="12"/>
        <rFont val="ＭＳ Ｐゴシック"/>
        <family val="3"/>
        <charset val="128"/>
      </rPr>
      <t/>
    </r>
    <phoneticPr fontId="5"/>
  </si>
  <si>
    <t>温室効果ガスの区分</t>
    <rPh sb="0" eb="2">
      <t>オンシツ</t>
    </rPh>
    <rPh sb="2" eb="4">
      <t>コウカ</t>
    </rPh>
    <rPh sb="7" eb="9">
      <t>クブン</t>
    </rPh>
    <phoneticPr fontId="5"/>
  </si>
  <si>
    <t>温室効果ガス排出量（CO2換算）</t>
    <rPh sb="0" eb="2">
      <t>オンシツ</t>
    </rPh>
    <rPh sb="2" eb="4">
      <t>コウカ</t>
    </rPh>
    <rPh sb="6" eb="9">
      <t>ハイシュツリョウ</t>
    </rPh>
    <rPh sb="13" eb="15">
      <t>カンサン</t>
    </rPh>
    <phoneticPr fontId="5"/>
  </si>
  <si>
    <t>二酸化炭素（CO2）</t>
    <rPh sb="0" eb="3">
      <t>ニサンカ</t>
    </rPh>
    <rPh sb="3" eb="5">
      <t>タンソ</t>
    </rPh>
    <phoneticPr fontId="5"/>
  </si>
  <si>
    <t>エネルギー起源</t>
    <rPh sb="5" eb="7">
      <t>キゲン</t>
    </rPh>
    <phoneticPr fontId="5"/>
  </si>
  <si>
    <t>実排出量</t>
    <rPh sb="0" eb="1">
      <t>ジツ</t>
    </rPh>
    <rPh sb="1" eb="4">
      <t>ハイシュツリョウ</t>
    </rPh>
    <phoneticPr fontId="5"/>
  </si>
  <si>
    <t>t-CO2</t>
    <phoneticPr fontId="5"/>
  </si>
  <si>
    <t>t-CO2</t>
  </si>
  <si>
    <t>非エネルギー起源</t>
    <rPh sb="0" eb="1">
      <t>ヒ</t>
    </rPh>
    <rPh sb="6" eb="8">
      <t>キゲン</t>
    </rPh>
    <phoneticPr fontId="5"/>
  </si>
  <si>
    <t>メタン（CH4）</t>
    <phoneticPr fontId="5"/>
  </si>
  <si>
    <t>一酸化二窒素（N2O）</t>
    <rPh sb="0" eb="3">
      <t>イッサンカ</t>
    </rPh>
    <rPh sb="3" eb="4">
      <t>2</t>
    </rPh>
    <rPh sb="4" eb="6">
      <t>チッソ</t>
    </rPh>
    <phoneticPr fontId="5"/>
  </si>
  <si>
    <t>ハイドロフルオロカーボン（HFC)</t>
    <phoneticPr fontId="5"/>
  </si>
  <si>
    <t>パーフルオロカーボン(PFC)</t>
    <phoneticPr fontId="5"/>
  </si>
  <si>
    <t>六ふっ化硫黄(SF6）</t>
    <rPh sb="0" eb="1">
      <t>ロク</t>
    </rPh>
    <rPh sb="3" eb="4">
      <t>カ</t>
    </rPh>
    <rPh sb="4" eb="6">
      <t>イオウ</t>
    </rPh>
    <phoneticPr fontId="5"/>
  </si>
  <si>
    <t>三ふっ化窒素(NF3）</t>
    <rPh sb="0" eb="1">
      <t>サン</t>
    </rPh>
    <rPh sb="3" eb="4">
      <t>カ</t>
    </rPh>
    <rPh sb="4" eb="6">
      <t>チッソ</t>
    </rPh>
    <phoneticPr fontId="5"/>
  </si>
  <si>
    <t>↓システム処理用セル（削除しないで下さい）</t>
    <rPh sb="5" eb="8">
      <t>ショリヨウ</t>
    </rPh>
    <rPh sb="11" eb="13">
      <t>サクジョ</t>
    </rPh>
    <rPh sb="17" eb="18">
      <t>クダ</t>
    </rPh>
    <phoneticPr fontId="6"/>
  </si>
  <si>
    <t>温室効果ガス排出量合計</t>
    <rPh sb="0" eb="2">
      <t>オンシツ</t>
    </rPh>
    <rPh sb="2" eb="4">
      <t>コウカ</t>
    </rPh>
    <rPh sb="6" eb="9">
      <t>ハイシュツリョウ</t>
    </rPh>
    <rPh sb="9" eb="11">
      <t>ゴウケイ</t>
    </rPh>
    <phoneticPr fontId="5"/>
  </si>
  <si>
    <t>※１：</t>
    <phoneticPr fontId="5"/>
  </si>
  <si>
    <t>熱についてはＣ＝Ａ－Ｂとする。自家発電はＢに－１を乗じた数値とする。</t>
    <rPh sb="0" eb="1">
      <t>ネツ</t>
    </rPh>
    <rPh sb="15" eb="17">
      <t>ジカ</t>
    </rPh>
    <rPh sb="17" eb="19">
      <t>ハツデン</t>
    </rPh>
    <rPh sb="25" eb="26">
      <t>ジョウ</t>
    </rPh>
    <rPh sb="28" eb="30">
      <t>スウチ</t>
    </rPh>
    <phoneticPr fontId="5"/>
  </si>
  <si>
    <t>※２：</t>
    <phoneticPr fontId="5"/>
  </si>
  <si>
    <t>電気の排出係数は、環境大臣及び経済産業大臣が公表する電気事業者ごとの排出係数（上段の基礎係数には「基礎排出係数」を、下段の調整係数には「調整後排出係数」を記入。指針「参考」参照。）を使用すること。また、電気事業者以外から供給された電気を使用している場合には電気事業者ごとの排出係数に相当する排出係数で、実測等に基づく適切な排出係数を使用すること。なお、これらの方法で算定できない場合は、環境大臣及び経済産業大臣が公表する代替値を使用すること。
「電気事業者①～⑥」は、契約している電力会社毎に係数を入力すること。</t>
    <rPh sb="0" eb="2">
      <t>デンキ</t>
    </rPh>
    <rPh sb="3" eb="5">
      <t>ハイシュツ</t>
    </rPh>
    <rPh sb="5" eb="7">
      <t>ケイスウ</t>
    </rPh>
    <rPh sb="9" eb="11">
      <t>カンキョウ</t>
    </rPh>
    <rPh sb="11" eb="13">
      <t>ダイジン</t>
    </rPh>
    <rPh sb="13" eb="14">
      <t>オヨ</t>
    </rPh>
    <rPh sb="15" eb="17">
      <t>ケイザイ</t>
    </rPh>
    <rPh sb="17" eb="19">
      <t>サンギョウ</t>
    </rPh>
    <rPh sb="19" eb="21">
      <t>ダイジン</t>
    </rPh>
    <rPh sb="22" eb="24">
      <t>コウヒョウ</t>
    </rPh>
    <rPh sb="26" eb="28">
      <t>デンキ</t>
    </rPh>
    <rPh sb="28" eb="31">
      <t>ジギョウシャ</t>
    </rPh>
    <rPh sb="34" eb="36">
      <t>ハイシュツ</t>
    </rPh>
    <rPh sb="36" eb="38">
      <t>ケイスウ</t>
    </rPh>
    <rPh sb="39" eb="41">
      <t>ジョウダン</t>
    </rPh>
    <rPh sb="42" eb="44">
      <t>キソ</t>
    </rPh>
    <rPh sb="44" eb="46">
      <t>ケイスウ</t>
    </rPh>
    <rPh sb="49" eb="51">
      <t>キソ</t>
    </rPh>
    <rPh sb="51" eb="53">
      <t>ハイシュツ</t>
    </rPh>
    <rPh sb="53" eb="55">
      <t>ケイスウ</t>
    </rPh>
    <rPh sb="58" eb="60">
      <t>カダン</t>
    </rPh>
    <rPh sb="61" eb="63">
      <t>チョウセイ</t>
    </rPh>
    <rPh sb="63" eb="65">
      <t>ケイスウ</t>
    </rPh>
    <rPh sb="68" eb="71">
      <t>チョウセイゴ</t>
    </rPh>
    <rPh sb="71" eb="73">
      <t>ハイシュツ</t>
    </rPh>
    <rPh sb="73" eb="75">
      <t>ケイスウ</t>
    </rPh>
    <rPh sb="77" eb="79">
      <t>キニュウ</t>
    </rPh>
    <rPh sb="80" eb="82">
      <t>シシン</t>
    </rPh>
    <rPh sb="83" eb="85">
      <t>サンコウ</t>
    </rPh>
    <rPh sb="86" eb="88">
      <t>サンショウ</t>
    </rPh>
    <rPh sb="91" eb="93">
      <t>シヨウ</t>
    </rPh>
    <rPh sb="101" eb="103">
      <t>デンキ</t>
    </rPh>
    <rPh sb="103" eb="106">
      <t>ジギョウシャ</t>
    </rPh>
    <rPh sb="106" eb="108">
      <t>イガイ</t>
    </rPh>
    <rPh sb="110" eb="112">
      <t>キョウキュウ</t>
    </rPh>
    <rPh sb="115" eb="117">
      <t>デンキ</t>
    </rPh>
    <rPh sb="118" eb="120">
      <t>シヨウ</t>
    </rPh>
    <rPh sb="124" eb="126">
      <t>バアイ</t>
    </rPh>
    <rPh sb="128" eb="130">
      <t>デンキ</t>
    </rPh>
    <rPh sb="130" eb="133">
      <t>ジギョウシャ</t>
    </rPh>
    <rPh sb="136" eb="138">
      <t>ハイシュツ</t>
    </rPh>
    <rPh sb="141" eb="143">
      <t>ソウトウ</t>
    </rPh>
    <rPh sb="145" eb="147">
      <t>ハイシュツ</t>
    </rPh>
    <rPh sb="147" eb="149">
      <t>ケイスウ</t>
    </rPh>
    <rPh sb="151" eb="153">
      <t>ジッソク</t>
    </rPh>
    <rPh sb="153" eb="154">
      <t>トウ</t>
    </rPh>
    <rPh sb="155" eb="156">
      <t>モト</t>
    </rPh>
    <rPh sb="158" eb="160">
      <t>テキセツ</t>
    </rPh>
    <rPh sb="161" eb="163">
      <t>ハイシュツ</t>
    </rPh>
    <rPh sb="163" eb="165">
      <t>ケイスウ</t>
    </rPh>
    <rPh sb="166" eb="168">
      <t>シヨウ</t>
    </rPh>
    <rPh sb="180" eb="182">
      <t>ホウホウ</t>
    </rPh>
    <rPh sb="183" eb="185">
      <t>サンテイ</t>
    </rPh>
    <rPh sb="189" eb="191">
      <t>バアイ</t>
    </rPh>
    <rPh sb="193" eb="195">
      <t>カンキョウ</t>
    </rPh>
    <rPh sb="195" eb="197">
      <t>ダイジン</t>
    </rPh>
    <rPh sb="197" eb="198">
      <t>オヨ</t>
    </rPh>
    <rPh sb="199" eb="203">
      <t>ケイザイサンギョウ</t>
    </rPh>
    <rPh sb="203" eb="205">
      <t>ダイジン</t>
    </rPh>
    <rPh sb="206" eb="208">
      <t>コウヒョウ</t>
    </rPh>
    <rPh sb="223" eb="225">
      <t>デンキ</t>
    </rPh>
    <rPh sb="225" eb="228">
      <t>ジギョウシャ</t>
    </rPh>
    <rPh sb="244" eb="245">
      <t>ゴト</t>
    </rPh>
    <rPh sb="246" eb="248">
      <t>ケイスウ</t>
    </rPh>
    <rPh sb="249" eb="251">
      <t>ニュウリョク</t>
    </rPh>
    <phoneticPr fontId="5"/>
  </si>
  <si>
    <t>※３：</t>
    <phoneticPr fontId="5"/>
  </si>
  <si>
    <t>再生可能エネルギーの固定価格買取制度に基づく売電量は、「販売したエネルギーの量」の欄に記載しない（排出削減計画書又は、排出状況報告書の「特記事項」欄に記載することは可能。</t>
    <phoneticPr fontId="5"/>
  </si>
  <si>
    <t>その他</t>
    <rPh sb="2" eb="3">
      <t>タ</t>
    </rPh>
    <phoneticPr fontId="6"/>
  </si>
  <si>
    <t>様式1号</t>
    <rPh sb="0" eb="2">
      <t>ヨウシキ</t>
    </rPh>
    <rPh sb="3" eb="4">
      <t>ゴウ</t>
    </rPh>
    <phoneticPr fontId="6"/>
  </si>
  <si>
    <t>事業分類</t>
    <rPh sb="0" eb="2">
      <t>ジギョウ</t>
    </rPh>
    <rPh sb="2" eb="4">
      <t>ブンルイ</t>
    </rPh>
    <phoneticPr fontId="6"/>
  </si>
  <si>
    <t>担当者</t>
    <rPh sb="0" eb="3">
      <t>タントウシャ</t>
    </rPh>
    <phoneticPr fontId="6"/>
  </si>
  <si>
    <t>事業者要件</t>
    <rPh sb="0" eb="3">
      <t>ジギョウシャ</t>
    </rPh>
    <rPh sb="3" eb="5">
      <t>ヨウケン</t>
    </rPh>
    <phoneticPr fontId="6"/>
  </si>
  <si>
    <t>事業所排出区分</t>
    <rPh sb="0" eb="3">
      <t>ジギョウショ</t>
    </rPh>
    <rPh sb="3" eb="5">
      <t>ハイシュツ</t>
    </rPh>
    <rPh sb="5" eb="7">
      <t>クブン</t>
    </rPh>
    <phoneticPr fontId="6"/>
  </si>
  <si>
    <t>輸送車両排出区分</t>
    <rPh sb="0" eb="2">
      <t>ユソウ</t>
    </rPh>
    <rPh sb="2" eb="4">
      <t>シャリョウ</t>
    </rPh>
    <rPh sb="4" eb="6">
      <t>ハイシュツ</t>
    </rPh>
    <rPh sb="6" eb="8">
      <t>クブン</t>
    </rPh>
    <phoneticPr fontId="6"/>
  </si>
  <si>
    <t>その他排出区分</t>
    <rPh sb="2" eb="3">
      <t>タ</t>
    </rPh>
    <rPh sb="3" eb="5">
      <t>ハイシュツ</t>
    </rPh>
    <rPh sb="5" eb="7">
      <t>クブン</t>
    </rPh>
    <phoneticPr fontId="6"/>
  </si>
  <si>
    <t>全区分</t>
    <rPh sb="0" eb="1">
      <t>ゼン</t>
    </rPh>
    <rPh sb="1" eb="3">
      <t>クブン</t>
    </rPh>
    <phoneticPr fontId="6"/>
  </si>
  <si>
    <t>原単位の値</t>
    <rPh sb="0" eb="3">
      <t>ゲンタンイ</t>
    </rPh>
    <rPh sb="4" eb="5">
      <t>アタイ</t>
    </rPh>
    <phoneticPr fontId="6"/>
  </si>
  <si>
    <t>原単位あたり排出量</t>
    <rPh sb="0" eb="3">
      <t>ゲンタンイ</t>
    </rPh>
    <rPh sb="6" eb="9">
      <t>ハイシュツリョウ</t>
    </rPh>
    <phoneticPr fontId="6"/>
  </si>
  <si>
    <t>原単位の説明</t>
    <phoneticPr fontId="6"/>
  </si>
  <si>
    <t>再生可能エネルギー</t>
    <rPh sb="0" eb="2">
      <t>サイセイ</t>
    </rPh>
    <rPh sb="2" eb="4">
      <t>カノウ</t>
    </rPh>
    <phoneticPr fontId="6"/>
  </si>
  <si>
    <t>フロンの購入量</t>
    <rPh sb="4" eb="6">
      <t>コウニュウ</t>
    </rPh>
    <rPh sb="6" eb="7">
      <t>リョウ</t>
    </rPh>
    <phoneticPr fontId="6"/>
  </si>
  <si>
    <t>1年目</t>
    <rPh sb="1" eb="3">
      <t>ネンメ</t>
    </rPh>
    <phoneticPr fontId="6"/>
  </si>
  <si>
    <t>2年目</t>
    <rPh sb="1" eb="3">
      <t>ネンメ</t>
    </rPh>
    <phoneticPr fontId="6"/>
  </si>
  <si>
    <t>燃料</t>
    <rPh sb="0" eb="2">
      <t>ネンリョウ</t>
    </rPh>
    <phoneticPr fontId="6"/>
  </si>
  <si>
    <t>熱</t>
    <rPh sb="0" eb="1">
      <t>ネツ</t>
    </rPh>
    <phoneticPr fontId="6"/>
  </si>
  <si>
    <t>電気</t>
    <rPh sb="0" eb="2">
      <t>デンキ</t>
    </rPh>
    <phoneticPr fontId="6"/>
  </si>
  <si>
    <t>温室効果ガス排出量（CO₂換算）</t>
    <rPh sb="0" eb="2">
      <t>オンシツ</t>
    </rPh>
    <rPh sb="2" eb="4">
      <t>コウカ</t>
    </rPh>
    <rPh sb="6" eb="9">
      <t>ハイシュツリョウ</t>
    </rPh>
    <rPh sb="13" eb="15">
      <t>カンサン</t>
    </rPh>
    <phoneticPr fontId="6"/>
  </si>
  <si>
    <t>エネルギー使用量【熱量GJ（A’）】</t>
    <phoneticPr fontId="6"/>
  </si>
  <si>
    <t>販売したエネルギーの量【熱量GJ（B’）】</t>
    <phoneticPr fontId="6"/>
  </si>
  <si>
    <t>C=A’-B’</t>
    <phoneticPr fontId="6"/>
  </si>
  <si>
    <t>二酸化炭素排出量t-co₂（E=C×D×44/12）</t>
    <phoneticPr fontId="6"/>
  </si>
  <si>
    <t>エネルギー使用量（数値A）</t>
    <rPh sb="5" eb="8">
      <t>シヨウリョウ</t>
    </rPh>
    <rPh sb="9" eb="11">
      <t>スウチ</t>
    </rPh>
    <phoneticPr fontId="6"/>
  </si>
  <si>
    <t>販売したエネルギーの量（数値B）</t>
    <rPh sb="0" eb="2">
      <t>ハンバイ</t>
    </rPh>
    <rPh sb="10" eb="11">
      <t>リョウ</t>
    </rPh>
    <rPh sb="12" eb="14">
      <t>スウチ</t>
    </rPh>
    <phoneticPr fontId="6"/>
  </si>
  <si>
    <t>C＝A'-B'</t>
    <phoneticPr fontId="6"/>
  </si>
  <si>
    <t>エネルギー使用量（数値A）</t>
    <phoneticPr fontId="6"/>
  </si>
  <si>
    <t>販売したエネルギーの量</t>
    <rPh sb="0" eb="2">
      <t>ハンバイ</t>
    </rPh>
    <rPh sb="10" eb="11">
      <t>リョウ</t>
    </rPh>
    <phoneticPr fontId="6"/>
  </si>
  <si>
    <t>排出係数</t>
    <rPh sb="0" eb="2">
      <t>ハイシュツ</t>
    </rPh>
    <rPh sb="2" eb="4">
      <t>ケイスウ</t>
    </rPh>
    <phoneticPr fontId="6"/>
  </si>
  <si>
    <t>二酸化炭素（CO2）</t>
    <rPh sb="0" eb="3">
      <t>ニサンカ</t>
    </rPh>
    <rPh sb="3" eb="5">
      <t>タンソ</t>
    </rPh>
    <phoneticPr fontId="6"/>
  </si>
  <si>
    <t>温室効果ガス排出量合計</t>
    <rPh sb="0" eb="2">
      <t>オンシツ</t>
    </rPh>
    <rPh sb="2" eb="4">
      <t>コウカ</t>
    </rPh>
    <rPh sb="6" eb="9">
      <t>ハイシュツリョウ</t>
    </rPh>
    <rPh sb="9" eb="11">
      <t>ゴウケイ</t>
    </rPh>
    <phoneticPr fontId="6"/>
  </si>
  <si>
    <t>石油ガス</t>
    <rPh sb="0" eb="2">
      <t>セキユ</t>
    </rPh>
    <phoneticPr fontId="6"/>
  </si>
  <si>
    <t>可燃性天然ガス</t>
    <rPh sb="0" eb="3">
      <t>カネンセイ</t>
    </rPh>
    <rPh sb="3" eb="5">
      <t>テンネン</t>
    </rPh>
    <phoneticPr fontId="6"/>
  </si>
  <si>
    <t>石炭</t>
    <rPh sb="0" eb="2">
      <t>セキタン</t>
    </rPh>
    <phoneticPr fontId="6"/>
  </si>
  <si>
    <t>その他の燃料等</t>
    <rPh sb="2" eb="3">
      <t>タ</t>
    </rPh>
    <rPh sb="4" eb="6">
      <t>ネンリョウ</t>
    </rPh>
    <rPh sb="6" eb="7">
      <t>トウ</t>
    </rPh>
    <phoneticPr fontId="6"/>
  </si>
  <si>
    <t>数値（B）</t>
    <rPh sb="0" eb="2">
      <t>スウチ</t>
    </rPh>
    <phoneticPr fontId="6"/>
  </si>
  <si>
    <t>熱量【GJ（B’）】</t>
    <rPh sb="0" eb="2">
      <t>ネツリョウ</t>
    </rPh>
    <phoneticPr fontId="6"/>
  </si>
  <si>
    <t>電気事業者①</t>
    <rPh sb="0" eb="2">
      <t>デンキ</t>
    </rPh>
    <rPh sb="2" eb="5">
      <t>ジギョウシャ</t>
    </rPh>
    <phoneticPr fontId="6"/>
  </si>
  <si>
    <t>電気事業者②</t>
    <rPh sb="0" eb="2">
      <t>デンキ</t>
    </rPh>
    <rPh sb="2" eb="5">
      <t>ジギョウシャ</t>
    </rPh>
    <phoneticPr fontId="6"/>
  </si>
  <si>
    <t>電気事業者③</t>
    <rPh sb="0" eb="2">
      <t>デンキ</t>
    </rPh>
    <rPh sb="2" eb="5">
      <t>ジギョウシャ</t>
    </rPh>
    <phoneticPr fontId="6"/>
  </si>
  <si>
    <t>電気事業者④</t>
    <rPh sb="0" eb="2">
      <t>デンキ</t>
    </rPh>
    <rPh sb="2" eb="5">
      <t>ジギョウシャ</t>
    </rPh>
    <phoneticPr fontId="6"/>
  </si>
  <si>
    <t>電気事業者⑤</t>
    <rPh sb="0" eb="2">
      <t>デンキ</t>
    </rPh>
    <rPh sb="2" eb="5">
      <t>ジギョウシャ</t>
    </rPh>
    <phoneticPr fontId="6"/>
  </si>
  <si>
    <t>電気事業者⑥</t>
    <rPh sb="0" eb="2">
      <t>デンキ</t>
    </rPh>
    <rPh sb="2" eb="5">
      <t>ジギョウシャ</t>
    </rPh>
    <phoneticPr fontId="6"/>
  </si>
  <si>
    <t>上記以外の買電</t>
    <rPh sb="0" eb="2">
      <t>ジョウキ</t>
    </rPh>
    <rPh sb="2" eb="4">
      <t>イガイ</t>
    </rPh>
    <rPh sb="5" eb="7">
      <t>バイデン</t>
    </rPh>
    <phoneticPr fontId="6"/>
  </si>
  <si>
    <t>自家発電</t>
    <rPh sb="0" eb="2">
      <t>ジカ</t>
    </rPh>
    <rPh sb="2" eb="4">
      <t>ハツデン</t>
    </rPh>
    <phoneticPr fontId="6"/>
  </si>
  <si>
    <t>エネルギー起源</t>
    <rPh sb="5" eb="7">
      <t>キゲン</t>
    </rPh>
    <phoneticPr fontId="6"/>
  </si>
  <si>
    <t>識別番号</t>
  </si>
  <si>
    <t>01_事業者番号</t>
    <rPh sb="3" eb="6">
      <t>ジギョウシャ</t>
    </rPh>
    <rPh sb="6" eb="8">
      <t>バンゴウ</t>
    </rPh>
    <phoneticPr fontId="6"/>
  </si>
  <si>
    <t>報告年度（令和）</t>
    <rPh sb="0" eb="2">
      <t>ホウコク</t>
    </rPh>
    <rPh sb="2" eb="4">
      <t>ネンド</t>
    </rPh>
    <rPh sb="5" eb="7">
      <t>レイワ</t>
    </rPh>
    <phoneticPr fontId="6"/>
  </si>
  <si>
    <t>新規or変更</t>
    <rPh sb="0" eb="2">
      <t>シンキ</t>
    </rPh>
    <rPh sb="4" eb="6">
      <t>ヘンコウ</t>
    </rPh>
    <phoneticPr fontId="6"/>
  </si>
  <si>
    <t>提出日</t>
    <rPh sb="0" eb="3">
      <t>テイシュツビ</t>
    </rPh>
    <phoneticPr fontId="6"/>
  </si>
  <si>
    <t>住所</t>
    <rPh sb="0" eb="2">
      <t>ジュウショ</t>
    </rPh>
    <phoneticPr fontId="6"/>
  </si>
  <si>
    <t>法人の名称</t>
    <rPh sb="0" eb="2">
      <t>ホウジン</t>
    </rPh>
    <rPh sb="3" eb="5">
      <t>メイショウ</t>
    </rPh>
    <phoneticPr fontId="6"/>
  </si>
  <si>
    <t>大分類</t>
    <rPh sb="0" eb="3">
      <t>ダイブンルイ</t>
    </rPh>
    <phoneticPr fontId="6"/>
  </si>
  <si>
    <t>中分類</t>
    <rPh sb="0" eb="3">
      <t>チュウブンルイ</t>
    </rPh>
    <phoneticPr fontId="6"/>
  </si>
  <si>
    <t>事業概要</t>
    <rPh sb="0" eb="2">
      <t>ジギョウ</t>
    </rPh>
    <rPh sb="2" eb="4">
      <t>ガイヨウ</t>
    </rPh>
    <phoneticPr fontId="6"/>
  </si>
  <si>
    <t>02_計画の基本方針</t>
    <phoneticPr fontId="6"/>
  </si>
  <si>
    <t>03_推進体制</t>
    <phoneticPr fontId="6"/>
  </si>
  <si>
    <t>①1,500kl</t>
    <phoneticPr fontId="6"/>
  </si>
  <si>
    <t>②自動車100台</t>
    <rPh sb="1" eb="4">
      <t>ジドウシャ</t>
    </rPh>
    <rPh sb="7" eb="8">
      <t>ダイ</t>
    </rPh>
    <phoneticPr fontId="6"/>
  </si>
  <si>
    <t>③3,000t</t>
    <phoneticPr fontId="6"/>
  </si>
  <si>
    <t>④その他事業者</t>
    <rPh sb="3" eb="4">
      <t>ホカ</t>
    </rPh>
    <rPh sb="4" eb="7">
      <t>ジギョウシャ</t>
    </rPh>
    <phoneticPr fontId="6"/>
  </si>
  <si>
    <t>04_事業所排出区分（前年度目標）</t>
    <rPh sb="3" eb="6">
      <t>ジギョウショ</t>
    </rPh>
    <rPh sb="6" eb="8">
      <t>ハイシュツ</t>
    </rPh>
    <rPh sb="8" eb="10">
      <t>クブン</t>
    </rPh>
    <rPh sb="11" eb="14">
      <t>ゼンネンド</t>
    </rPh>
    <rPh sb="14" eb="16">
      <t>モクヒョウ</t>
    </rPh>
    <phoneticPr fontId="6"/>
  </si>
  <si>
    <t>05_事業所排出区分（前年度実績）</t>
    <rPh sb="3" eb="6">
      <t>ジギョウショ</t>
    </rPh>
    <rPh sb="6" eb="8">
      <t>ハイシュツ</t>
    </rPh>
    <rPh sb="8" eb="10">
      <t>クブン</t>
    </rPh>
    <rPh sb="11" eb="14">
      <t>ゼンネンド</t>
    </rPh>
    <rPh sb="14" eb="16">
      <t>ジッセキ</t>
    </rPh>
    <phoneticPr fontId="6"/>
  </si>
  <si>
    <t>06_事業所排出区分（今年度計画）</t>
    <rPh sb="3" eb="6">
      <t>ジギョウショ</t>
    </rPh>
    <rPh sb="6" eb="8">
      <t>ハイシュツ</t>
    </rPh>
    <rPh sb="11" eb="14">
      <t>コンネンド</t>
    </rPh>
    <rPh sb="14" eb="16">
      <t>ケイカク</t>
    </rPh>
    <phoneticPr fontId="6"/>
  </si>
  <si>
    <t>07_輸送車両排出区分（前年度計画）</t>
    <rPh sb="3" eb="5">
      <t>ユソウ</t>
    </rPh>
    <rPh sb="5" eb="7">
      <t>シャリョウ</t>
    </rPh>
    <rPh sb="7" eb="9">
      <t>ハイシュツ</t>
    </rPh>
    <rPh sb="9" eb="11">
      <t>クブン</t>
    </rPh>
    <rPh sb="12" eb="15">
      <t>ゼンネンド</t>
    </rPh>
    <rPh sb="15" eb="17">
      <t>ケイカク</t>
    </rPh>
    <phoneticPr fontId="6"/>
  </si>
  <si>
    <t>08_輸送車両排出区分（前年度実績）</t>
    <rPh sb="3" eb="5">
      <t>ユソウ</t>
    </rPh>
    <rPh sb="5" eb="7">
      <t>シャリョウ</t>
    </rPh>
    <rPh sb="7" eb="9">
      <t>ハイシュツ</t>
    </rPh>
    <rPh sb="9" eb="11">
      <t>クブン</t>
    </rPh>
    <rPh sb="12" eb="15">
      <t>ゼンネンド</t>
    </rPh>
    <rPh sb="15" eb="17">
      <t>ジッセキ</t>
    </rPh>
    <phoneticPr fontId="6"/>
  </si>
  <si>
    <t>09_輸送車両排出区分（今年度計画）</t>
    <rPh sb="3" eb="5">
      <t>ユソウ</t>
    </rPh>
    <rPh sb="5" eb="7">
      <t>シャリョウ</t>
    </rPh>
    <rPh sb="7" eb="9">
      <t>ハイシュツ</t>
    </rPh>
    <rPh sb="9" eb="11">
      <t>クブン</t>
    </rPh>
    <rPh sb="12" eb="15">
      <t>コンネンド</t>
    </rPh>
    <rPh sb="15" eb="17">
      <t>ケイカク</t>
    </rPh>
    <phoneticPr fontId="6"/>
  </si>
  <si>
    <t>10_その他排出区分（前年度計画）</t>
    <rPh sb="5" eb="6">
      <t>タ</t>
    </rPh>
    <rPh sb="6" eb="8">
      <t>ハイシュツ</t>
    </rPh>
    <rPh sb="8" eb="10">
      <t>クブン</t>
    </rPh>
    <rPh sb="11" eb="14">
      <t>ゼンネンド</t>
    </rPh>
    <rPh sb="14" eb="16">
      <t>ケイカク</t>
    </rPh>
    <phoneticPr fontId="6"/>
  </si>
  <si>
    <t>11_その他排出区分（前年度実績）</t>
    <rPh sb="5" eb="6">
      <t>タ</t>
    </rPh>
    <rPh sb="6" eb="8">
      <t>ハイシュツ</t>
    </rPh>
    <rPh sb="8" eb="10">
      <t>クブン</t>
    </rPh>
    <rPh sb="11" eb="14">
      <t>ゼンネンド</t>
    </rPh>
    <rPh sb="14" eb="16">
      <t>ジッセキ</t>
    </rPh>
    <phoneticPr fontId="6"/>
  </si>
  <si>
    <t>12_その他排出区分（今年度計画）</t>
    <rPh sb="5" eb="6">
      <t>タ</t>
    </rPh>
    <rPh sb="6" eb="8">
      <t>ハイシュツ</t>
    </rPh>
    <rPh sb="11" eb="14">
      <t>コンネンド</t>
    </rPh>
    <rPh sb="14" eb="16">
      <t>ケイカク</t>
    </rPh>
    <phoneticPr fontId="6"/>
  </si>
  <si>
    <t>13_排出合計（前年度計画）</t>
    <rPh sb="3" eb="5">
      <t>ハイシュツ</t>
    </rPh>
    <rPh sb="5" eb="7">
      <t>ゴウケイ</t>
    </rPh>
    <rPh sb="8" eb="11">
      <t>ゼンネンド</t>
    </rPh>
    <rPh sb="11" eb="13">
      <t>ケイカク</t>
    </rPh>
    <phoneticPr fontId="6"/>
  </si>
  <si>
    <t>14_排出合計（前年度実績）</t>
    <rPh sb="3" eb="5">
      <t>ハイシュツ</t>
    </rPh>
    <rPh sb="5" eb="7">
      <t>ゴウケイ</t>
    </rPh>
    <rPh sb="8" eb="11">
      <t>ゼンネンド</t>
    </rPh>
    <rPh sb="11" eb="13">
      <t>ジッセキ</t>
    </rPh>
    <phoneticPr fontId="6"/>
  </si>
  <si>
    <t>14_削減率（前年度比）</t>
    <rPh sb="3" eb="6">
      <t>サクゲンリツ</t>
    </rPh>
    <rPh sb="7" eb="11">
      <t>ゼンネンドヒ</t>
    </rPh>
    <phoneticPr fontId="6"/>
  </si>
  <si>
    <t>15_排出合計（今年度計画）</t>
    <rPh sb="3" eb="5">
      <t>ハイシュツ</t>
    </rPh>
    <rPh sb="5" eb="7">
      <t>ゴウケイ</t>
    </rPh>
    <rPh sb="8" eb="11">
      <t>コンネンド</t>
    </rPh>
    <rPh sb="11" eb="13">
      <t>ケイカク</t>
    </rPh>
    <phoneticPr fontId="6"/>
  </si>
  <si>
    <t>15_削減目標</t>
    <rPh sb="3" eb="5">
      <t>サクゲン</t>
    </rPh>
    <rPh sb="5" eb="7">
      <t>モクヒョウ</t>
    </rPh>
    <phoneticPr fontId="6"/>
  </si>
  <si>
    <t>（参考）排出合計（前々年度）</t>
    <rPh sb="1" eb="3">
      <t>サンコウ</t>
    </rPh>
    <rPh sb="4" eb="6">
      <t>ハイシュツ</t>
    </rPh>
    <rPh sb="6" eb="8">
      <t>ゴウケイ</t>
    </rPh>
    <rPh sb="9" eb="11">
      <t>ゼンゼン</t>
    </rPh>
    <rPh sb="11" eb="13">
      <t>ネンド</t>
    </rPh>
    <phoneticPr fontId="6"/>
  </si>
  <si>
    <t>gunma.ondanka</t>
  </si>
  <si>
    <t>A農業・林業</t>
    <phoneticPr fontId="6"/>
  </si>
  <si>
    <t>B漁業</t>
    <phoneticPr fontId="6"/>
  </si>
  <si>
    <t>C鉱業・採石業・砂利採取業</t>
    <phoneticPr fontId="6"/>
  </si>
  <si>
    <t>D建設業</t>
    <phoneticPr fontId="6"/>
  </si>
  <si>
    <t>E製造業</t>
    <phoneticPr fontId="6"/>
  </si>
  <si>
    <t>F電気・ガス・熱供給・水道業</t>
    <phoneticPr fontId="6"/>
  </si>
  <si>
    <t>G情報通信業</t>
    <phoneticPr fontId="6"/>
  </si>
  <si>
    <t>H運輸業・郵便業</t>
    <phoneticPr fontId="6"/>
  </si>
  <si>
    <t>I卸売業・小売業</t>
    <phoneticPr fontId="6"/>
  </si>
  <si>
    <t>J銀行業</t>
    <phoneticPr fontId="6"/>
  </si>
  <si>
    <t>K不動産業・物品賃貸業</t>
    <phoneticPr fontId="6"/>
  </si>
  <si>
    <t>L学術研究・専門・技術サービス業</t>
    <phoneticPr fontId="6"/>
  </si>
  <si>
    <t>M宿泊業・飲食サービス業</t>
    <phoneticPr fontId="6"/>
  </si>
  <si>
    <t>N生活関連サービス業・娯楽業</t>
    <phoneticPr fontId="6"/>
  </si>
  <si>
    <t>O教育・学習支援業</t>
    <phoneticPr fontId="6"/>
  </si>
  <si>
    <t>P医療・福祉</t>
    <phoneticPr fontId="6"/>
  </si>
  <si>
    <t>Q複合サービス事業</t>
    <phoneticPr fontId="6"/>
  </si>
  <si>
    <t>Rサービス業等</t>
    <rPh sb="6" eb="7">
      <t>ナド</t>
    </rPh>
    <phoneticPr fontId="6"/>
  </si>
  <si>
    <t>S公務</t>
    <phoneticPr fontId="6"/>
  </si>
  <si>
    <t>その他</t>
    <rPh sb="2" eb="3">
      <t>ホカ</t>
    </rPh>
    <phoneticPr fontId="6"/>
  </si>
  <si>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</si>
  <si>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</si>
  <si>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</si>
  <si>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</si>
  <si>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</si>
  <si>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</si>
  <si>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</si>
  <si>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</si>
  <si>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</si>
  <si>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</si>
  <si>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6"/>
  </si>
  <si>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</si>
  <si>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</si>
  <si>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</si>
  <si>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</si>
  <si>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</si>
  <si>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</si>
  <si>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</si>
  <si>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</si>
  <si>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</si>
  <si>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</si>
  <si>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</si>
  <si>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</si>
  <si>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</si>
  <si>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</si>
  <si>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</si>
  <si>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</si>
  <si>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</si>
  <si>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</si>
  <si>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</si>
  <si>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</si>
  <si>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</si>
  <si>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</si>
  <si>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</si>
  <si>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</si>
  <si>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</si>
  <si>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</si>
  <si>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</si>
  <si>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</si>
  <si>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</si>
  <si>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</si>
  <si>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</si>
  <si>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</si>
  <si>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</si>
  <si>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</si>
  <si>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</si>
  <si>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</si>
  <si>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</si>
  <si>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</si>
  <si>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</si>
  <si>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</si>
  <si>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</si>
  <si>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</si>
  <si>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</si>
  <si>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</si>
  <si>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</si>
  <si>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</si>
  <si>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</si>
  <si>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</si>
  <si>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</si>
  <si>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</si>
  <si>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</si>
  <si>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</si>
  <si>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</si>
  <si>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</si>
  <si>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</si>
  <si>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</si>
  <si>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</si>
  <si>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</si>
  <si>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</si>
  <si>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</si>
  <si>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</si>
  <si>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</si>
  <si>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</si>
  <si>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</si>
  <si>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</si>
  <si>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</si>
  <si>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</si>
  <si>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</si>
  <si>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</si>
  <si>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</si>
  <si>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</si>
  <si>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</si>
  <si>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</si>
  <si>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</si>
  <si>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</si>
  <si>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</si>
  <si>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</si>
  <si>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</si>
  <si>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</si>
  <si>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</si>
  <si>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</si>
  <si>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</si>
  <si>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</si>
  <si>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</si>
  <si>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</si>
  <si>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</si>
  <si>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</si>
  <si>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</si>
  <si>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（新規）</t>
    <rPh sb="1" eb="3">
      <t>シンキ</t>
    </rPh>
    <phoneticPr fontId="6"/>
  </si>
  <si>
    <t>（変更）</t>
    <rPh sb="1" eb="3">
      <t>ヘンコウ</t>
    </rPh>
    <phoneticPr fontId="6"/>
  </si>
  <si>
    <t>表１</t>
    <rPh sb="0" eb="1">
      <t>ヒョウ</t>
    </rPh>
    <phoneticPr fontId="6"/>
  </si>
  <si>
    <t>数値（c）</t>
    <phoneticPr fontId="5"/>
  </si>
  <si>
    <t>温室効果ガス排出量削減のため、廃棄物を化石燃料に代えて燃料として使用したり、製品の製造のための原材料として使用した場合等により、排出される非エネルギー起源CO2をいう。</t>
    <rPh sb="0" eb="2">
      <t>オンシツ</t>
    </rPh>
    <rPh sb="2" eb="4">
      <t>コウカ</t>
    </rPh>
    <rPh sb="6" eb="8">
      <t>ハイシュツ</t>
    </rPh>
    <rPh sb="8" eb="9">
      <t>リョウ</t>
    </rPh>
    <rPh sb="9" eb="11">
      <t>サクゲン</t>
    </rPh>
    <rPh sb="15" eb="18">
      <t>ハイキブツ</t>
    </rPh>
    <rPh sb="19" eb="21">
      <t>カセキ</t>
    </rPh>
    <rPh sb="21" eb="23">
      <t>ネンリョウ</t>
    </rPh>
    <rPh sb="24" eb="25">
      <t>ダイ</t>
    </rPh>
    <rPh sb="27" eb="29">
      <t>ネンリョウ</t>
    </rPh>
    <rPh sb="32" eb="34">
      <t>シヨウ</t>
    </rPh>
    <rPh sb="38" eb="40">
      <t>セイヒン</t>
    </rPh>
    <rPh sb="41" eb="43">
      <t>セイゾウ</t>
    </rPh>
    <rPh sb="47" eb="50">
      <t>ゲンザイリョウ</t>
    </rPh>
    <rPh sb="53" eb="55">
      <t>シヨウ</t>
    </rPh>
    <rPh sb="57" eb="59">
      <t>バアイ</t>
    </rPh>
    <rPh sb="59" eb="60">
      <t>トウ</t>
    </rPh>
    <rPh sb="64" eb="66">
      <t>ハイシュツ</t>
    </rPh>
    <rPh sb="69" eb="70">
      <t>ヒ</t>
    </rPh>
    <rPh sb="75" eb="77">
      <t>キゲン</t>
    </rPh>
    <phoneticPr fontId="5"/>
  </si>
  <si>
    <t>食料品卸売、小売業及び倉庫業等の冷蔵・冷凍機器を多く使う事業者にあっては、当該機器のメンテナンスのため購入した冷媒用フロン（ＨＦＣ類に限る。）の量を記入してください。</t>
    <rPh sb="9" eb="10">
      <t>オヨ</t>
    </rPh>
    <phoneticPr fontId="6"/>
  </si>
  <si>
    <t>t-CO2</t>
    <phoneticPr fontId="6"/>
  </si>
  <si>
    <t>都市ガス・熱・電気についてはＥ＝Ｃ×Ｄとする。</t>
    <rPh sb="0" eb="2">
      <t>トシ</t>
    </rPh>
    <rPh sb="5" eb="6">
      <t>ネツ</t>
    </rPh>
    <rPh sb="7" eb="9">
      <t>デンキ</t>
    </rPh>
    <phoneticPr fontId="5"/>
  </si>
  <si>
    <t>都市ガスの排出係数は、環境大臣及び経済産業大臣が公表する都市ガス事業者ごとの排出係数（上段の基礎係数には「基礎排出係数」を、下段の調整係数には「調整後排出係数」を記入。）を使用すること。また、都市ガス事業者以外の者から供給を受けている場合は、実測等に基づく適切な排出係数、これら以外の場合には、環境大臣及び経済産業大臣が公表する代替値を使用すること。</t>
    <rPh sb="0" eb="2">
      <t>トシ</t>
    </rPh>
    <rPh sb="5" eb="7">
      <t>ハイシュツ</t>
    </rPh>
    <rPh sb="7" eb="9">
      <t>ケイスウ</t>
    </rPh>
    <rPh sb="28" eb="30">
      <t>トシ</t>
    </rPh>
    <rPh sb="151" eb="152">
      <t>オヨ</t>
    </rPh>
    <rPh sb="168" eb="170">
      <t>シヨウ</t>
    </rPh>
    <phoneticPr fontId="6"/>
  </si>
  <si>
    <t>蒸気（産業用のものは除く。）、温水、冷水等の排出係数は、環境大臣及び経済産業大臣が公表する熱供給事業者ごとの排出係数（上段の基礎係数には「基礎排出係数」を、下段の調整係数には「調整後排出係数」を記入。）を使用すること。また、熱供給事業者以外の者から供給を受けている場合は、実測等に基づく適切な排出係数、これら以外の場合には、環境大臣及び経済産業大臣が公表する代替値を使用すること。</t>
    <rPh sb="22" eb="24">
      <t>ハイシュツ</t>
    </rPh>
    <rPh sb="24" eb="26">
      <t>ケイスウ</t>
    </rPh>
    <rPh sb="45" eb="48">
      <t>ネツキョウキュウ</t>
    </rPh>
    <rPh sb="166" eb="167">
      <t>オヨ</t>
    </rPh>
    <rPh sb="183" eb="185">
      <t>シヨウ</t>
    </rPh>
    <phoneticPr fontId="6"/>
  </si>
  <si>
    <t>基礎</t>
    <rPh sb="0" eb="2">
      <t>キソ</t>
    </rPh>
    <phoneticPr fontId="6"/>
  </si>
  <si>
    <t>調整後</t>
    <rPh sb="0" eb="3">
      <t>チョウセイゴ</t>
    </rPh>
    <phoneticPr fontId="6"/>
  </si>
  <si>
    <t>基礎</t>
    <rPh sb="0" eb="2">
      <t>キソ</t>
    </rPh>
    <phoneticPr fontId="6"/>
  </si>
  <si>
    <t>調整後</t>
    <rPh sb="0" eb="3">
      <t>チョウセイゴ</t>
    </rPh>
    <phoneticPr fontId="6"/>
  </si>
  <si>
    <t>※６：</t>
    <phoneticPr fontId="5"/>
  </si>
  <si>
    <t>※１０：</t>
    <phoneticPr fontId="6"/>
  </si>
  <si>
    <t>他人から供給された熱の使用に伴う排出量算定における「証書等に係る排出量」とは、以下のものを指す。
・グリーンエネルギー二酸化炭素削減相当量（グリーン熱証書由来）
・「Jークレジット」、国内クレジット及びオフセット・クレジット（J-VER）のうち再エネ熱由来のもの
なお、上記で使用できるクレジットは、他者が創出した証書等のうち、自社に移転され、無効化されたものが対象。自社が創出したクレジットを、自社の基礎排出量の調整に用いることはできない。</t>
    <rPh sb="0" eb="2">
      <t>タニン</t>
    </rPh>
    <rPh sb="4" eb="6">
      <t>キョウキュウ</t>
    </rPh>
    <rPh sb="9" eb="10">
      <t>ネツ</t>
    </rPh>
    <rPh sb="11" eb="13">
      <t>シヨウ</t>
    </rPh>
    <rPh sb="14" eb="15">
      <t>トモナ</t>
    </rPh>
    <rPh sb="16" eb="19">
      <t>ハイシュツリョウ</t>
    </rPh>
    <rPh sb="19" eb="21">
      <t>サンテイ</t>
    </rPh>
    <rPh sb="26" eb="28">
      <t>ショウショ</t>
    </rPh>
    <rPh sb="28" eb="29">
      <t>トウ</t>
    </rPh>
    <rPh sb="30" eb="31">
      <t>カカ</t>
    </rPh>
    <rPh sb="32" eb="35">
      <t>ハイシュツリョウ</t>
    </rPh>
    <rPh sb="39" eb="41">
      <t>イカ</t>
    </rPh>
    <rPh sb="45" eb="46">
      <t>サ</t>
    </rPh>
    <rPh sb="59" eb="62">
      <t>ニサンカ</t>
    </rPh>
    <rPh sb="62" eb="64">
      <t>タンソ</t>
    </rPh>
    <rPh sb="64" eb="66">
      <t>サクゲン</t>
    </rPh>
    <rPh sb="66" eb="69">
      <t>ソウトウリョウ</t>
    </rPh>
    <rPh sb="74" eb="75">
      <t>ネツ</t>
    </rPh>
    <rPh sb="75" eb="77">
      <t>ショウショ</t>
    </rPh>
    <rPh sb="77" eb="79">
      <t>ユライ</t>
    </rPh>
    <rPh sb="92" eb="94">
      <t>コクナイ</t>
    </rPh>
    <rPh sb="99" eb="100">
      <t>オヨ</t>
    </rPh>
    <rPh sb="122" eb="123">
      <t>サイ</t>
    </rPh>
    <rPh sb="125" eb="126">
      <t>ネツ</t>
    </rPh>
    <rPh sb="126" eb="128">
      <t>ユライ</t>
    </rPh>
    <rPh sb="135" eb="137">
      <t>ジョウキ</t>
    </rPh>
    <rPh sb="138" eb="140">
      <t>シヨウ</t>
    </rPh>
    <rPh sb="150" eb="152">
      <t>タシャ</t>
    </rPh>
    <rPh sb="153" eb="155">
      <t>ソウシュツ</t>
    </rPh>
    <rPh sb="157" eb="159">
      <t>ショウショ</t>
    </rPh>
    <rPh sb="159" eb="160">
      <t>トウ</t>
    </rPh>
    <rPh sb="164" eb="166">
      <t>ジシャ</t>
    </rPh>
    <rPh sb="167" eb="169">
      <t>イテン</t>
    </rPh>
    <rPh sb="172" eb="174">
      <t>ムコウ</t>
    </rPh>
    <rPh sb="174" eb="175">
      <t>カ</t>
    </rPh>
    <rPh sb="181" eb="183">
      <t>タイショウ</t>
    </rPh>
    <rPh sb="184" eb="186">
      <t>ジシャ</t>
    </rPh>
    <rPh sb="187" eb="189">
      <t>ソウシュツ</t>
    </rPh>
    <rPh sb="198" eb="200">
      <t>ジシャ</t>
    </rPh>
    <rPh sb="201" eb="203">
      <t>キソ</t>
    </rPh>
    <rPh sb="203" eb="206">
      <t>ハイシュツリョウ</t>
    </rPh>
    <rPh sb="207" eb="209">
      <t>チョウセイ</t>
    </rPh>
    <rPh sb="210" eb="211">
      <t>モチ</t>
    </rPh>
    <phoneticPr fontId="6"/>
  </si>
  <si>
    <t>※１１：</t>
    <phoneticPr fontId="6"/>
  </si>
  <si>
    <t>合成メタンの利用者側が排出削減価値を主張する場合は、ガス事業者の事業者別排出係数に当該排出削減価値が反映されているため、ガス事業者と契約しているメニューごとの排出係数等を用いて排出量の算定を行うこと。</t>
    <phoneticPr fontId="6"/>
  </si>
  <si>
    <t>排出係数</t>
    <rPh sb="0" eb="2">
      <t>ハイシュツ</t>
    </rPh>
    <rPh sb="2" eb="4">
      <t>ケイスウ</t>
    </rPh>
    <phoneticPr fontId="6"/>
  </si>
  <si>
    <t>産業用以外の蒸気</t>
    <rPh sb="0" eb="3">
      <t>サンギョウヨウ</t>
    </rPh>
    <rPh sb="3" eb="5">
      <t>イガイ</t>
    </rPh>
    <rPh sb="6" eb="8">
      <t>ジョウキ</t>
    </rPh>
    <phoneticPr fontId="6"/>
  </si>
  <si>
    <t>温水</t>
    <rPh sb="0" eb="2">
      <t>オンスイ</t>
    </rPh>
    <phoneticPr fontId="6"/>
  </si>
  <si>
    <t>冷水</t>
    <rPh sb="0" eb="2">
      <t>レイスイ</t>
    </rPh>
    <phoneticPr fontId="6"/>
  </si>
  <si>
    <t>控除分</t>
    <rPh sb="0" eb="3">
      <t>コウジョブン</t>
    </rPh>
    <phoneticPr fontId="6"/>
  </si>
  <si>
    <t>小計</t>
    <rPh sb="0" eb="2">
      <t>ショウケイ</t>
    </rPh>
    <phoneticPr fontId="6"/>
  </si>
  <si>
    <t>控除分</t>
    <rPh sb="0" eb="2">
      <t>コウジョ</t>
    </rPh>
    <rPh sb="2" eb="3">
      <t>ブン</t>
    </rPh>
    <phoneticPr fontId="6"/>
  </si>
  <si>
    <t>大気中に排出せずに回収し、燃料の製造の用に供した二酸化炭素の量　※４</t>
    <phoneticPr fontId="6"/>
  </si>
  <si>
    <t>※８：</t>
    <phoneticPr fontId="5"/>
  </si>
  <si>
    <t>控除</t>
    <rPh sb="0" eb="2">
      <t>コウジョ</t>
    </rPh>
    <phoneticPr fontId="6"/>
  </si>
  <si>
    <t>269_調整係数</t>
    <phoneticPr fontId="6"/>
  </si>
  <si>
    <t>控除後排出量＝①エネルギー起源ＣＯ₂排出量（調整後排出量）＋②非エネルギー起源ＣＯ₂排出量（廃棄物原燃料使用に伴うものを除く）＋③（ＣＨ₄、Ｎ₂Ｏ、ＨＦＣ、ＰＦＣ、ＳＦ₆、ＮＦ₃の排出量）－無効化をした国内認証排出削減量、無効化をした海外認証排出削減量又は非化石電源二酸化炭素削減相当量＋自らが創出した国内認証排出削減量のうち他者へ移転した量</t>
    <phoneticPr fontId="6"/>
  </si>
  <si>
    <t>森林の整備及び保全により吸収された温室効果ガスの吸収量として認証されたもの並びにバイオ炭の農地施用により土壌に貯留された温室効果ガスの貯留量として認証されたものを除く。
熱供給事業者が調整後排出係数の算出において加算した量を除く。</t>
    <rPh sb="85" eb="88">
      <t>ネツキョウキュウ</t>
    </rPh>
    <rPh sb="88" eb="91">
      <t>ジギョウシャ</t>
    </rPh>
    <rPh sb="92" eb="95">
      <t>チョウセイゴ</t>
    </rPh>
    <rPh sb="95" eb="97">
      <t>ハイシュツ</t>
    </rPh>
    <rPh sb="97" eb="99">
      <t>ケイスウ</t>
    </rPh>
    <rPh sb="100" eb="102">
      <t>サンシュツ</t>
    </rPh>
    <rPh sb="106" eb="108">
      <t>カサン</t>
    </rPh>
    <rPh sb="110" eb="111">
      <t>リョウ</t>
    </rPh>
    <rPh sb="112" eb="113">
      <t>ノゾ</t>
    </rPh>
    <phoneticPr fontId="6"/>
  </si>
  <si>
    <t>他人から供給された電気の使用に伴う排出量算定における「証書等に係る排出量」とは、以下のものを指す。
・非化石電源二酸化炭素削減相当量
・グリーンエネルギー二酸化炭素削減相当量（グリーン電力証書由来）
・Jークレジット、国内クレジット及びオフセット・クレジット（J-VER）のうち再エネ電力由来のもの
なお、上記で使用できるクレジットは、他者が創出した証書等のうち、自社に移転され、無効化されたものが対象。自社が創出したクレジットを、自社の基礎排出量の調整に用いることはできない。</t>
    <rPh sb="0" eb="2">
      <t>タニン</t>
    </rPh>
    <rPh sb="4" eb="6">
      <t>キョウキュウ</t>
    </rPh>
    <rPh sb="9" eb="11">
      <t>デンキ</t>
    </rPh>
    <rPh sb="12" eb="14">
      <t>シヨウ</t>
    </rPh>
    <rPh sb="15" eb="16">
      <t>トモナ</t>
    </rPh>
    <rPh sb="17" eb="20">
      <t>ハイシュツリョウ</t>
    </rPh>
    <rPh sb="20" eb="22">
      <t>サンテイ</t>
    </rPh>
    <rPh sb="27" eb="29">
      <t>ショウショ</t>
    </rPh>
    <rPh sb="29" eb="30">
      <t>トウ</t>
    </rPh>
    <rPh sb="31" eb="32">
      <t>カカ</t>
    </rPh>
    <rPh sb="33" eb="36">
      <t>ハイシュツリョウ</t>
    </rPh>
    <rPh sb="40" eb="42">
      <t>イカ</t>
    </rPh>
    <rPh sb="46" eb="47">
      <t>サ</t>
    </rPh>
    <rPh sb="51" eb="54">
      <t>ヒカセキ</t>
    </rPh>
    <rPh sb="54" eb="56">
      <t>デンゲン</t>
    </rPh>
    <rPh sb="56" eb="59">
      <t>ニサンカ</t>
    </rPh>
    <rPh sb="59" eb="61">
      <t>タンソ</t>
    </rPh>
    <rPh sb="61" eb="63">
      <t>サクゲン</t>
    </rPh>
    <rPh sb="63" eb="66">
      <t>ソウトウリョウ</t>
    </rPh>
    <rPh sb="77" eb="80">
      <t>ニサンカ</t>
    </rPh>
    <rPh sb="80" eb="82">
      <t>タンソ</t>
    </rPh>
    <rPh sb="82" eb="84">
      <t>サクゲン</t>
    </rPh>
    <rPh sb="84" eb="87">
      <t>ソウトウリョウ</t>
    </rPh>
    <rPh sb="92" eb="94">
      <t>デンリョク</t>
    </rPh>
    <rPh sb="94" eb="96">
      <t>ショウショ</t>
    </rPh>
    <rPh sb="96" eb="98">
      <t>ユライ</t>
    </rPh>
    <rPh sb="109" eb="111">
      <t>コクナイ</t>
    </rPh>
    <rPh sb="116" eb="117">
      <t>オヨ</t>
    </rPh>
    <rPh sb="139" eb="140">
      <t>サイ</t>
    </rPh>
    <rPh sb="142" eb="144">
      <t>デンリョク</t>
    </rPh>
    <rPh sb="144" eb="146">
      <t>ユライ</t>
    </rPh>
    <rPh sb="153" eb="155">
      <t>ジョウキ</t>
    </rPh>
    <rPh sb="156" eb="158">
      <t>シヨウ</t>
    </rPh>
    <rPh sb="168" eb="170">
      <t>タシャ</t>
    </rPh>
    <rPh sb="171" eb="173">
      <t>ソウシュツ</t>
    </rPh>
    <rPh sb="175" eb="177">
      <t>ショウショ</t>
    </rPh>
    <rPh sb="177" eb="178">
      <t>トウ</t>
    </rPh>
    <rPh sb="182" eb="184">
      <t>ジシャ</t>
    </rPh>
    <rPh sb="185" eb="187">
      <t>イテン</t>
    </rPh>
    <rPh sb="190" eb="192">
      <t>ムコウ</t>
    </rPh>
    <rPh sb="192" eb="193">
      <t>カ</t>
    </rPh>
    <rPh sb="199" eb="201">
      <t>タイショウ</t>
    </rPh>
    <rPh sb="202" eb="204">
      <t>ジシャ</t>
    </rPh>
    <rPh sb="205" eb="207">
      <t>ソウシュツ</t>
    </rPh>
    <rPh sb="216" eb="218">
      <t>ジシャ</t>
    </rPh>
    <rPh sb="219" eb="221">
      <t>キソ</t>
    </rPh>
    <rPh sb="221" eb="224">
      <t>ハイシュツリョウ</t>
    </rPh>
    <rPh sb="225" eb="227">
      <t>チョウセイ</t>
    </rPh>
    <rPh sb="228" eb="229">
      <t>モチ</t>
    </rPh>
    <phoneticPr fontId="6"/>
  </si>
  <si>
    <t>内訳</t>
    <rPh sb="0" eb="2">
      <t>ウチワケ</t>
    </rPh>
    <phoneticPr fontId="6"/>
  </si>
  <si>
    <t>直接排出（エネルギー起源CO₂)</t>
    <rPh sb="0" eb="2">
      <t>チョクセツ</t>
    </rPh>
    <rPh sb="2" eb="4">
      <t>ハイシュツ</t>
    </rPh>
    <phoneticPr fontId="6"/>
  </si>
  <si>
    <t>ｔ</t>
    <phoneticPr fontId="6"/>
  </si>
  <si>
    <t>間接排出(エネルギー起源CO₂)</t>
    <rPh sb="0" eb="2">
      <t>カンセツ</t>
    </rPh>
    <rPh sb="2" eb="4">
      <t>ハイシュツ</t>
    </rPh>
    <rPh sb="10" eb="12">
      <t>キゲン</t>
    </rPh>
    <phoneticPr fontId="6"/>
  </si>
  <si>
    <t>非エネルギー起源＋その他ガス</t>
    <phoneticPr fontId="6"/>
  </si>
  <si>
    <t>t-CO2</t>
    <phoneticPr fontId="6"/>
  </si>
  <si>
    <t>燃料の使用に伴うエネルギー起源CO₂</t>
    <phoneticPr fontId="6"/>
  </si>
  <si>
    <t>非エネルギー起源＋その他ガス</t>
    <phoneticPr fontId="6"/>
  </si>
  <si>
    <t>◆表の黄色の欄に該当数値等を入力してください。</t>
    <phoneticPr fontId="6"/>
  </si>
  <si>
    <t>単位</t>
    <rPh sb="0" eb="2">
      <t>タンイ</t>
    </rPh>
    <phoneticPr fontId="6"/>
  </si>
  <si>
    <t>再生可能エネルギーの種類</t>
    <rPh sb="0" eb="2">
      <t>サイセイ</t>
    </rPh>
    <rPh sb="2" eb="4">
      <t>カノウ</t>
    </rPh>
    <rPh sb="10" eb="12">
      <t>シュルイ</t>
    </rPh>
    <phoneticPr fontId="6"/>
  </si>
  <si>
    <t>太陽光</t>
    <rPh sb="0" eb="3">
      <t>タイヨウコウ</t>
    </rPh>
    <phoneticPr fontId="6"/>
  </si>
  <si>
    <t>水力</t>
    <rPh sb="0" eb="2">
      <t>スイリョク</t>
    </rPh>
    <phoneticPr fontId="6"/>
  </si>
  <si>
    <t>地中熱</t>
    <rPh sb="0" eb="2">
      <t>チチュウ</t>
    </rPh>
    <rPh sb="2" eb="3">
      <t>ネツ</t>
    </rPh>
    <phoneticPr fontId="6"/>
  </si>
  <si>
    <t>千kWh</t>
    <rPh sb="0" eb="1">
      <t>セン</t>
    </rPh>
    <phoneticPr fontId="6"/>
  </si>
  <si>
    <t>千ｋWh</t>
    <rPh sb="0" eb="1">
      <t>セン</t>
    </rPh>
    <phoneticPr fontId="6"/>
  </si>
  <si>
    <t>自ら再エネ電力証書を購入し、環境価値が付加された電気</t>
    <rPh sb="0" eb="1">
      <t>ミズカ</t>
    </rPh>
    <rPh sb="2" eb="3">
      <t>サイ</t>
    </rPh>
    <rPh sb="5" eb="7">
      <t>デンリョク</t>
    </rPh>
    <rPh sb="7" eb="9">
      <t>ショウショ</t>
    </rPh>
    <rPh sb="10" eb="12">
      <t>コウニュウ</t>
    </rPh>
    <rPh sb="14" eb="16">
      <t>カンキョウ</t>
    </rPh>
    <rPh sb="16" eb="18">
      <t>カチ</t>
    </rPh>
    <rPh sb="19" eb="21">
      <t>フカ</t>
    </rPh>
    <rPh sb="24" eb="26">
      <t>デンキ</t>
    </rPh>
    <phoneticPr fontId="6"/>
  </si>
  <si>
    <t>電気事業者からの再エネ電力の買電（環境価値が付加された電気）</t>
    <rPh sb="0" eb="2">
      <t>デンキ</t>
    </rPh>
    <rPh sb="2" eb="5">
      <t>ジギョウシャ</t>
    </rPh>
    <rPh sb="8" eb="9">
      <t>サイ</t>
    </rPh>
    <rPh sb="11" eb="13">
      <t>デンリョク</t>
    </rPh>
    <rPh sb="14" eb="16">
      <t>バイデン</t>
    </rPh>
    <rPh sb="17" eb="19">
      <t>カンキョウ</t>
    </rPh>
    <rPh sb="19" eb="21">
      <t>カチ</t>
    </rPh>
    <rPh sb="22" eb="24">
      <t>フカ</t>
    </rPh>
    <rPh sb="27" eb="29">
      <t>デンキ</t>
    </rPh>
    <phoneticPr fontId="6"/>
  </si>
  <si>
    <t>再エネ設備から得られた電気
（自己保有、他者保有含む）</t>
    <phoneticPr fontId="6"/>
  </si>
  <si>
    <r>
      <rPr>
        <b/>
        <sz val="10"/>
        <rFont val="ＭＳ Ｐゴシック"/>
        <family val="3"/>
        <charset val="128"/>
      </rPr>
      <t>自己保有</t>
    </r>
    <r>
      <rPr>
        <sz val="9"/>
        <rFont val="ＭＳ Ｐゴシック"/>
        <family val="3"/>
        <charset val="128"/>
      </rPr>
      <t xml:space="preserve">
事業所の敷地内に設置された自ら保有する再エネ設備から得られた電気（当該事業所で使用したものに限る。）</t>
    </r>
    <rPh sb="0" eb="2">
      <t>ジコ</t>
    </rPh>
    <rPh sb="2" eb="4">
      <t>ホユウ</t>
    </rPh>
    <phoneticPr fontId="6"/>
  </si>
  <si>
    <t>千kWh</t>
    <phoneticPr fontId="6"/>
  </si>
  <si>
    <r>
      <t xml:space="preserve">自営線
</t>
    </r>
    <r>
      <rPr>
        <sz val="9"/>
        <rFont val="ＭＳ Ｐゴシック"/>
        <family val="3"/>
        <charset val="128"/>
      </rPr>
      <t>再エネ設備（事業所の敷地内に設置されたものを除く。）から得られた電気のうち、専用の電線路を使用して当該事業所に供給されたもの。</t>
    </r>
    <rPh sb="0" eb="2">
      <t>ジエイ</t>
    </rPh>
    <rPh sb="2" eb="3">
      <t>セン</t>
    </rPh>
    <phoneticPr fontId="6"/>
  </si>
  <si>
    <r>
      <t xml:space="preserve">自己託送
</t>
    </r>
    <r>
      <rPr>
        <sz val="9"/>
        <rFont val="ＭＳ Ｐゴシック"/>
        <family val="3"/>
        <charset val="128"/>
      </rPr>
      <t>自らが保有する再エネ設備（事業所の敷地内に設置されたものを除く。）から得られた電気の自己託送により、当該事業所に供給されたもの。</t>
    </r>
    <rPh sb="0" eb="2">
      <t>ジコ</t>
    </rPh>
    <rPh sb="2" eb="4">
      <t>タクソウ</t>
    </rPh>
    <phoneticPr fontId="6"/>
  </si>
  <si>
    <r>
      <rPr>
        <b/>
        <sz val="10"/>
        <rFont val="ＭＳ Ｐゴシック"/>
        <family val="3"/>
        <charset val="128"/>
      </rPr>
      <t>オンサイトPPA</t>
    </r>
    <r>
      <rPr>
        <sz val="10"/>
        <rFont val="ＭＳ Ｐゴシック"/>
        <family val="3"/>
        <charset val="128"/>
      </rPr>
      <t xml:space="preserve">
</t>
    </r>
    <r>
      <rPr>
        <sz val="9"/>
        <rFont val="ＭＳ Ｐゴシック"/>
        <family val="3"/>
        <charset val="128"/>
      </rPr>
      <t>事業所の敷地内に設置された再エネ設備（自ら保有するものを除く。）から得られた電気（当該事業所で使用したものに限る。）</t>
    </r>
    <phoneticPr fontId="6"/>
  </si>
  <si>
    <r>
      <t xml:space="preserve">オフサイトPPA
</t>
    </r>
    <r>
      <rPr>
        <sz val="9"/>
        <rFont val="ＭＳ Ｐゴシック"/>
        <family val="3"/>
        <charset val="128"/>
      </rPr>
      <t>事業所の敷地外に設置された再エネ設備（自ら保有するものを除く。）から得られた電気（当該事業所で使用したものに限る。）</t>
    </r>
    <rPh sb="9" eb="12">
      <t>ジギョウショ</t>
    </rPh>
    <rPh sb="13" eb="16">
      <t>シキチガイ</t>
    </rPh>
    <rPh sb="17" eb="19">
      <t>セッチ</t>
    </rPh>
    <rPh sb="22" eb="23">
      <t>サイ</t>
    </rPh>
    <rPh sb="25" eb="27">
      <t>セツビ</t>
    </rPh>
    <rPh sb="28" eb="29">
      <t>ミズカ</t>
    </rPh>
    <rPh sb="30" eb="32">
      <t>ホユウ</t>
    </rPh>
    <rPh sb="37" eb="38">
      <t>ノゾ</t>
    </rPh>
    <rPh sb="43" eb="44">
      <t>エ</t>
    </rPh>
    <rPh sb="47" eb="49">
      <t>デンキ</t>
    </rPh>
    <rPh sb="50" eb="52">
      <t>トウガイ</t>
    </rPh>
    <rPh sb="52" eb="55">
      <t>ジギョウショ</t>
    </rPh>
    <rPh sb="56" eb="58">
      <t>シヨウ</t>
    </rPh>
    <rPh sb="63" eb="64">
      <t>カギ</t>
    </rPh>
    <phoneticPr fontId="6"/>
  </si>
  <si>
    <t>年度導入目標</t>
    <rPh sb="0" eb="2">
      <t>ネンド</t>
    </rPh>
    <rPh sb="2" eb="4">
      <t>ドウニュウ</t>
    </rPh>
    <rPh sb="4" eb="6">
      <t>モクヒョウ</t>
    </rPh>
    <phoneticPr fontId="6"/>
  </si>
  <si>
    <t>年度導入実績</t>
    <rPh sb="0" eb="2">
      <t>ネンド</t>
    </rPh>
    <rPh sb="2" eb="4">
      <t>ドウニュウ</t>
    </rPh>
    <rPh sb="4" eb="6">
      <t>ジッセキ</t>
    </rPh>
    <phoneticPr fontId="6"/>
  </si>
  <si>
    <t>電気事業者からの再エネ電力の買電（環境価値が付加された電気）</t>
    <phoneticPr fontId="6"/>
  </si>
  <si>
    <t>自ら再エネ電力証書を購入し、環境価値が付加された電気</t>
    <rPh sb="0" eb="1">
      <t>ミズカ</t>
    </rPh>
    <rPh sb="19" eb="21">
      <t>フカ</t>
    </rPh>
    <phoneticPr fontId="6"/>
  </si>
  <si>
    <t>表２　再生可能エネルギーの導入等状況表</t>
    <rPh sb="0" eb="1">
      <t>ヒョウ</t>
    </rPh>
    <rPh sb="3" eb="5">
      <t>サイセイ</t>
    </rPh>
    <rPh sb="5" eb="7">
      <t>カノウ</t>
    </rPh>
    <rPh sb="13" eb="15">
      <t>ドウニュウ</t>
    </rPh>
    <rPh sb="15" eb="16">
      <t>トウ</t>
    </rPh>
    <rPh sb="16" eb="18">
      <t>ジョウキョウ</t>
    </rPh>
    <rPh sb="18" eb="19">
      <t>ヒョウ</t>
    </rPh>
    <phoneticPr fontId="6"/>
  </si>
  <si>
    <t>企業規模</t>
    <rPh sb="0" eb="2">
      <t>キギョウ</t>
    </rPh>
    <rPh sb="2" eb="4">
      <t>キボ</t>
    </rPh>
    <phoneticPr fontId="6"/>
  </si>
  <si>
    <t>企業規模
※１</t>
    <rPh sb="0" eb="2">
      <t>キギョウ</t>
    </rPh>
    <rPh sb="2" eb="4">
      <t>キボ</t>
    </rPh>
    <phoneticPr fontId="4"/>
  </si>
  <si>
    <t>企業規模</t>
    <rPh sb="0" eb="2">
      <t>キギョウ</t>
    </rPh>
    <rPh sb="2" eb="4">
      <t>キボ</t>
    </rPh>
    <phoneticPr fontId="6"/>
  </si>
  <si>
    <t>内訳</t>
    <rPh sb="0" eb="2">
      <t>ウチワケ</t>
    </rPh>
    <phoneticPr fontId="6"/>
  </si>
  <si>
    <t>16_直接排出</t>
    <rPh sb="3" eb="5">
      <t>チョクセツ</t>
    </rPh>
    <rPh sb="5" eb="7">
      <t>ハイシュツ</t>
    </rPh>
    <phoneticPr fontId="6"/>
  </si>
  <si>
    <t>17_間接排出</t>
    <rPh sb="3" eb="5">
      <t>カンセツ</t>
    </rPh>
    <rPh sb="5" eb="7">
      <t>ハイシュツ</t>
    </rPh>
    <phoneticPr fontId="6"/>
  </si>
  <si>
    <t>18_その他ガス</t>
    <rPh sb="5" eb="6">
      <t>タ</t>
    </rPh>
    <phoneticPr fontId="6"/>
  </si>
  <si>
    <t>19_基準原単位の値(前年度計画)</t>
    <rPh sb="3" eb="5">
      <t>キジュン</t>
    </rPh>
    <rPh sb="5" eb="8">
      <t>ゲンタンイ</t>
    </rPh>
    <rPh sb="9" eb="10">
      <t>アタイ</t>
    </rPh>
    <rPh sb="11" eb="14">
      <t>ゼンネンド</t>
    </rPh>
    <rPh sb="14" eb="16">
      <t>ケイカク</t>
    </rPh>
    <phoneticPr fontId="6"/>
  </si>
  <si>
    <t>20_基準原単位(前年度計画)</t>
    <rPh sb="9" eb="12">
      <t>ゼンネンド</t>
    </rPh>
    <rPh sb="12" eb="14">
      <t>ケイカク</t>
    </rPh>
    <phoneticPr fontId="6"/>
  </si>
  <si>
    <t>21_基準原単位の値(前年度報告)</t>
    <rPh sb="11" eb="14">
      <t>ゼンネンド</t>
    </rPh>
    <rPh sb="14" eb="16">
      <t>ホウコク</t>
    </rPh>
    <phoneticPr fontId="6"/>
  </si>
  <si>
    <t>22_基準原単位(前年度報告)</t>
    <rPh sb="9" eb="12">
      <t>ゼンネンド</t>
    </rPh>
    <rPh sb="12" eb="14">
      <t>ホウコク</t>
    </rPh>
    <phoneticPr fontId="6"/>
  </si>
  <si>
    <t>23_基準原単位の値(今年度計画)</t>
    <rPh sb="11" eb="14">
      <t>コンネンド</t>
    </rPh>
    <rPh sb="14" eb="16">
      <t>ケイカク</t>
    </rPh>
    <phoneticPr fontId="6"/>
  </si>
  <si>
    <t>24_基準原単位(今年度計画)</t>
    <rPh sb="9" eb="11">
      <t>コンネン</t>
    </rPh>
    <rPh sb="11" eb="12">
      <t>ド</t>
    </rPh>
    <phoneticPr fontId="6"/>
  </si>
  <si>
    <t>25_基準原単位排出量(前年度計画)</t>
    <rPh sb="3" eb="5">
      <t>キジュン</t>
    </rPh>
    <rPh sb="5" eb="8">
      <t>ゲンタンイ</t>
    </rPh>
    <rPh sb="8" eb="11">
      <t>ハイシュツリョウ</t>
    </rPh>
    <rPh sb="12" eb="15">
      <t>ゼンネンド</t>
    </rPh>
    <rPh sb="15" eb="17">
      <t>ケイカク</t>
    </rPh>
    <phoneticPr fontId="6"/>
  </si>
  <si>
    <t>26_基準原単位排出量(前年度実績)</t>
    <rPh sb="12" eb="14">
      <t>ゼンネン</t>
    </rPh>
    <rPh sb="14" eb="15">
      <t>ド</t>
    </rPh>
    <rPh sb="15" eb="17">
      <t>ジッセキ</t>
    </rPh>
    <phoneticPr fontId="6"/>
  </si>
  <si>
    <t>27_基準原単位排出量(今年度計画)</t>
    <rPh sb="3" eb="5">
      <t>キジュン</t>
    </rPh>
    <rPh sb="5" eb="8">
      <t>ゲンタンイ</t>
    </rPh>
    <rPh sb="8" eb="10">
      <t>ハイシュツ</t>
    </rPh>
    <rPh sb="10" eb="11">
      <t>リョウ</t>
    </rPh>
    <rPh sb="12" eb="15">
      <t>コンネンド</t>
    </rPh>
    <rPh sb="15" eb="17">
      <t>ケイカク</t>
    </rPh>
    <phoneticPr fontId="6"/>
  </si>
  <si>
    <t>電気使用量</t>
    <rPh sb="0" eb="2">
      <t>デンキ</t>
    </rPh>
    <rPh sb="2" eb="5">
      <t>シヨウリョウ</t>
    </rPh>
    <phoneticPr fontId="6"/>
  </si>
  <si>
    <t>再エネ電気供給量</t>
    <rPh sb="0" eb="1">
      <t>サイ</t>
    </rPh>
    <rPh sb="3" eb="5">
      <t>デンキ</t>
    </rPh>
    <rPh sb="5" eb="8">
      <t>キョウキュウリョウ</t>
    </rPh>
    <phoneticPr fontId="6"/>
  </si>
  <si>
    <t>227_調整係数</t>
    <rPh sb="4" eb="6">
      <t>チョウセイ</t>
    </rPh>
    <rPh sb="6" eb="8">
      <t>ケイスウ</t>
    </rPh>
    <phoneticPr fontId="6"/>
  </si>
  <si>
    <t>268_基礎係数</t>
    <rPh sb="4" eb="6">
      <t>キソ</t>
    </rPh>
    <rPh sb="6" eb="8">
      <t>ケイスウ</t>
    </rPh>
    <phoneticPr fontId="6"/>
  </si>
  <si>
    <t>表2</t>
    <rPh sb="0" eb="1">
      <t>ヒョウ</t>
    </rPh>
    <phoneticPr fontId="6"/>
  </si>
  <si>
    <t>自己保有</t>
  </si>
  <si>
    <t>オンサイトPPA</t>
    <phoneticPr fontId="6"/>
  </si>
  <si>
    <t>オフサイトPPA</t>
  </si>
  <si>
    <t>合計</t>
    <rPh sb="0" eb="2">
      <t>ゴウケイ</t>
    </rPh>
    <phoneticPr fontId="6"/>
  </si>
  <si>
    <t>証書</t>
    <rPh sb="0" eb="2">
      <t>ショウショ</t>
    </rPh>
    <phoneticPr fontId="6"/>
  </si>
  <si>
    <t>自営線</t>
    <phoneticPr fontId="6"/>
  </si>
  <si>
    <t>自己託送</t>
    <phoneticPr fontId="6"/>
  </si>
  <si>
    <t>再エネ設備</t>
    <phoneticPr fontId="6"/>
  </si>
  <si>
    <t>小売電気事業者
からの買電</t>
    <phoneticPr fontId="6"/>
  </si>
  <si>
    <t>報告年度</t>
    <rPh sb="0" eb="2">
      <t>ホウコク</t>
    </rPh>
    <rPh sb="2" eb="4">
      <t>ネンド</t>
    </rPh>
    <phoneticPr fontId="6"/>
  </si>
  <si>
    <t>目標年度</t>
    <rPh sb="0" eb="2">
      <t>モクヒョウ</t>
    </rPh>
    <rPh sb="2" eb="4">
      <t>ネンド</t>
    </rPh>
    <phoneticPr fontId="6"/>
  </si>
  <si>
    <t>原単位あたり削減率</t>
    <rPh sb="0" eb="3">
      <t>ゲンタンイ</t>
    </rPh>
    <rPh sb="6" eb="9">
      <t>サクゲンリツ</t>
    </rPh>
    <phoneticPr fontId="6"/>
  </si>
  <si>
    <t>28_前年度比削減率</t>
    <rPh sb="3" eb="6">
      <t>ゼンネンド</t>
    </rPh>
    <rPh sb="6" eb="7">
      <t>ヒ</t>
    </rPh>
    <rPh sb="7" eb="10">
      <t>サクゲンリツ</t>
    </rPh>
    <phoneticPr fontId="6"/>
  </si>
  <si>
    <t>29_基準年度比削減率（前年度実績）</t>
    <rPh sb="5" eb="7">
      <t>ネンド</t>
    </rPh>
    <rPh sb="7" eb="8">
      <t>ヒ</t>
    </rPh>
    <rPh sb="8" eb="11">
      <t>サクゲンリツ</t>
    </rPh>
    <rPh sb="12" eb="15">
      <t>ゼンネンド</t>
    </rPh>
    <rPh sb="15" eb="17">
      <t>ジッセキ</t>
    </rPh>
    <phoneticPr fontId="6"/>
  </si>
  <si>
    <t>30_基準比削減率(今年度計画)</t>
    <rPh sb="5" eb="6">
      <t>ヒ</t>
    </rPh>
    <rPh sb="6" eb="9">
      <t>サクゲンリツ</t>
    </rPh>
    <phoneticPr fontId="6"/>
  </si>
  <si>
    <t>31_原単位の名称</t>
    <rPh sb="3" eb="6">
      <t>ゲンタンイ</t>
    </rPh>
    <rPh sb="7" eb="9">
      <t>メイショウ</t>
    </rPh>
    <phoneticPr fontId="6"/>
  </si>
  <si>
    <t>32_電気使用量</t>
    <rPh sb="3" eb="5">
      <t>デンキ</t>
    </rPh>
    <rPh sb="5" eb="8">
      <t>シヨウリョウ</t>
    </rPh>
    <phoneticPr fontId="6"/>
  </si>
  <si>
    <t>33_再エネ設備</t>
    <rPh sb="3" eb="4">
      <t>サイ</t>
    </rPh>
    <rPh sb="6" eb="8">
      <t>セツビ</t>
    </rPh>
    <phoneticPr fontId="6"/>
  </si>
  <si>
    <t>34_小売電気</t>
    <rPh sb="3" eb="5">
      <t>コウリ</t>
    </rPh>
    <rPh sb="5" eb="7">
      <t>デンキ</t>
    </rPh>
    <phoneticPr fontId="6"/>
  </si>
  <si>
    <t>35_証書</t>
    <rPh sb="3" eb="5">
      <t>ショウショ</t>
    </rPh>
    <phoneticPr fontId="6"/>
  </si>
  <si>
    <t>36_再エネ設備(前年度計画)</t>
    <rPh sb="3" eb="4">
      <t>サイ</t>
    </rPh>
    <rPh sb="6" eb="8">
      <t>セツビ</t>
    </rPh>
    <rPh sb="9" eb="12">
      <t>ゼンネンド</t>
    </rPh>
    <rPh sb="12" eb="14">
      <t>ケイカク</t>
    </rPh>
    <phoneticPr fontId="6"/>
  </si>
  <si>
    <t>37_再エネ設備(前年度実績)</t>
    <rPh sb="3" eb="4">
      <t>サイ</t>
    </rPh>
    <rPh sb="6" eb="8">
      <t>セツビ</t>
    </rPh>
    <rPh sb="9" eb="12">
      <t>ゼンネンド</t>
    </rPh>
    <rPh sb="12" eb="14">
      <t>ジッセキ</t>
    </rPh>
    <phoneticPr fontId="6"/>
  </si>
  <si>
    <t>38_再エネ設備(今年度計画)</t>
    <rPh sb="3" eb="4">
      <t>サイ</t>
    </rPh>
    <rPh sb="6" eb="8">
      <t>セツビ</t>
    </rPh>
    <rPh sb="9" eb="12">
      <t>コンネンド</t>
    </rPh>
    <rPh sb="12" eb="14">
      <t>ケイカク</t>
    </rPh>
    <phoneticPr fontId="6"/>
  </si>
  <si>
    <t>39_小売電気(前年度計画)</t>
    <rPh sb="3" eb="5">
      <t>コウリ</t>
    </rPh>
    <rPh sb="5" eb="7">
      <t>デンキ</t>
    </rPh>
    <rPh sb="8" eb="11">
      <t>ゼンネンド</t>
    </rPh>
    <phoneticPr fontId="6"/>
  </si>
  <si>
    <t>40_小売電気(前年度実績)</t>
    <rPh sb="3" eb="5">
      <t>コウリ</t>
    </rPh>
    <rPh sb="5" eb="7">
      <t>デンキ</t>
    </rPh>
    <rPh sb="8" eb="11">
      <t>ゼンネンド</t>
    </rPh>
    <rPh sb="11" eb="13">
      <t>ジッセキ</t>
    </rPh>
    <phoneticPr fontId="6"/>
  </si>
  <si>
    <t>41_小売電気(今年度計画)</t>
    <rPh sb="3" eb="5">
      <t>コウリ</t>
    </rPh>
    <rPh sb="5" eb="7">
      <t>デンキ</t>
    </rPh>
    <rPh sb="8" eb="11">
      <t>コンネンド</t>
    </rPh>
    <rPh sb="11" eb="13">
      <t>ケイカク</t>
    </rPh>
    <phoneticPr fontId="6"/>
  </si>
  <si>
    <t>42_証書(前年度計画)</t>
    <rPh sb="3" eb="5">
      <t>ショウショ</t>
    </rPh>
    <rPh sb="6" eb="9">
      <t>ゼンネンド</t>
    </rPh>
    <rPh sb="9" eb="11">
      <t>ケイカク</t>
    </rPh>
    <phoneticPr fontId="6"/>
  </si>
  <si>
    <t>43_証書(前年度実績)</t>
    <rPh sb="3" eb="5">
      <t>ショウショ</t>
    </rPh>
    <rPh sb="6" eb="9">
      <t>ゼンネンド</t>
    </rPh>
    <rPh sb="9" eb="11">
      <t>ジッセキ</t>
    </rPh>
    <phoneticPr fontId="6"/>
  </si>
  <si>
    <t>44_証書(今年度計画)</t>
    <rPh sb="3" eb="5">
      <t>ショウショ</t>
    </rPh>
    <rPh sb="6" eb="9">
      <t>コンネンド</t>
    </rPh>
    <rPh sb="9" eb="11">
      <t>ケイカク</t>
    </rPh>
    <phoneticPr fontId="6"/>
  </si>
  <si>
    <t>45_合計（前年度計画）</t>
    <rPh sb="3" eb="5">
      <t>ゴウケイ</t>
    </rPh>
    <rPh sb="6" eb="9">
      <t>ゼンネンド</t>
    </rPh>
    <rPh sb="9" eb="11">
      <t>ケイカク</t>
    </rPh>
    <phoneticPr fontId="6"/>
  </si>
  <si>
    <t>46_合計（前年度実績）</t>
    <rPh sb="3" eb="5">
      <t>ゴウケイ</t>
    </rPh>
    <rPh sb="6" eb="9">
      <t>ゼンネンド</t>
    </rPh>
    <rPh sb="9" eb="11">
      <t>ジッセキ</t>
    </rPh>
    <phoneticPr fontId="6"/>
  </si>
  <si>
    <t>47_合計（今年度計画）</t>
    <rPh sb="3" eb="5">
      <t>ゴウケイ</t>
    </rPh>
    <rPh sb="6" eb="9">
      <t>コンネンド</t>
    </rPh>
    <rPh sb="9" eb="11">
      <t>ケイカク</t>
    </rPh>
    <phoneticPr fontId="6"/>
  </si>
  <si>
    <t>48フロンの購入量（前々年度実績）</t>
    <rPh sb="6" eb="8">
      <t>コウニュウ</t>
    </rPh>
    <rPh sb="8" eb="9">
      <t>リョウ</t>
    </rPh>
    <rPh sb="10" eb="12">
      <t>ゼンゼン</t>
    </rPh>
    <rPh sb="12" eb="14">
      <t>ネンド</t>
    </rPh>
    <rPh sb="14" eb="16">
      <t>ジッセキ</t>
    </rPh>
    <phoneticPr fontId="6"/>
  </si>
  <si>
    <t>49フロンの購入量（前年度実績）</t>
    <rPh sb="6" eb="8">
      <t>コウニュウ</t>
    </rPh>
    <rPh sb="8" eb="9">
      <t>リョウ</t>
    </rPh>
    <rPh sb="10" eb="13">
      <t>ゼンネンド</t>
    </rPh>
    <rPh sb="13" eb="15">
      <t>ジッセキ</t>
    </rPh>
    <phoneticPr fontId="6"/>
  </si>
  <si>
    <t>50_前年度対象①</t>
    <rPh sb="3" eb="6">
      <t>ゼンネンド</t>
    </rPh>
    <rPh sb="6" eb="8">
      <t>タイショウ</t>
    </rPh>
    <phoneticPr fontId="6"/>
  </si>
  <si>
    <t>51_前年度計画内容①</t>
    <rPh sb="3" eb="6">
      <t>ゼンネンド</t>
    </rPh>
    <rPh sb="6" eb="8">
      <t>ケイカク</t>
    </rPh>
    <rPh sb="8" eb="10">
      <t>ナイヨウ</t>
    </rPh>
    <phoneticPr fontId="6"/>
  </si>
  <si>
    <t>52_前年度実施内容①</t>
    <rPh sb="3" eb="6">
      <t>ゼンネンド</t>
    </rPh>
    <rPh sb="6" eb="8">
      <t>ジッシ</t>
    </rPh>
    <rPh sb="8" eb="10">
      <t>ナイヨウ</t>
    </rPh>
    <phoneticPr fontId="6"/>
  </si>
  <si>
    <t>53_前年度対象②</t>
    <rPh sb="3" eb="6">
      <t>ゼンネンド</t>
    </rPh>
    <rPh sb="6" eb="8">
      <t>タイショウ</t>
    </rPh>
    <phoneticPr fontId="6"/>
  </si>
  <si>
    <t>54_前年度計画内容②</t>
    <rPh sb="3" eb="6">
      <t>ゼンネンド</t>
    </rPh>
    <rPh sb="6" eb="8">
      <t>ケイカク</t>
    </rPh>
    <rPh sb="8" eb="10">
      <t>ナイヨウ</t>
    </rPh>
    <phoneticPr fontId="6"/>
  </si>
  <si>
    <t>55_前年度実施内容②</t>
    <rPh sb="3" eb="6">
      <t>ゼンネンド</t>
    </rPh>
    <rPh sb="6" eb="8">
      <t>ジッシ</t>
    </rPh>
    <rPh sb="8" eb="10">
      <t>ナイヨウ</t>
    </rPh>
    <phoneticPr fontId="6"/>
  </si>
  <si>
    <t>56_前年度対象③</t>
    <rPh sb="3" eb="6">
      <t>ゼンネンド</t>
    </rPh>
    <rPh sb="6" eb="8">
      <t>タイショウ</t>
    </rPh>
    <phoneticPr fontId="6"/>
  </si>
  <si>
    <t>57_前年度計画内容③</t>
    <rPh sb="3" eb="6">
      <t>ゼンネンド</t>
    </rPh>
    <phoneticPr fontId="6"/>
  </si>
  <si>
    <t>58_前年度実施内容③</t>
    <rPh sb="3" eb="6">
      <t>ゼンネンド</t>
    </rPh>
    <rPh sb="6" eb="8">
      <t>ジッシ</t>
    </rPh>
    <rPh sb="8" eb="10">
      <t>ナイヨウ</t>
    </rPh>
    <phoneticPr fontId="6"/>
  </si>
  <si>
    <t>59_今年度対象①</t>
    <rPh sb="3" eb="6">
      <t>コンネンド</t>
    </rPh>
    <rPh sb="6" eb="8">
      <t>タイショウ</t>
    </rPh>
    <phoneticPr fontId="6"/>
  </si>
  <si>
    <t>60_今年度計画内容①</t>
    <rPh sb="3" eb="6">
      <t>コンネンド</t>
    </rPh>
    <rPh sb="6" eb="8">
      <t>ケイカク</t>
    </rPh>
    <rPh sb="8" eb="10">
      <t>ナイヨウ</t>
    </rPh>
    <phoneticPr fontId="6"/>
  </si>
  <si>
    <t>61_今年度対象②</t>
    <rPh sb="3" eb="6">
      <t>コンネンド</t>
    </rPh>
    <rPh sb="6" eb="8">
      <t>タイショウ</t>
    </rPh>
    <phoneticPr fontId="6"/>
  </si>
  <si>
    <t>62_今年度計画内容②</t>
    <rPh sb="3" eb="6">
      <t>コンネンド</t>
    </rPh>
    <rPh sb="6" eb="8">
      <t>ケイカク</t>
    </rPh>
    <rPh sb="8" eb="10">
      <t>ナイヨウ</t>
    </rPh>
    <phoneticPr fontId="6"/>
  </si>
  <si>
    <t>63_今年度対象③</t>
    <rPh sb="3" eb="6">
      <t>コンネンド</t>
    </rPh>
    <rPh sb="6" eb="8">
      <t>タイショウ</t>
    </rPh>
    <phoneticPr fontId="6"/>
  </si>
  <si>
    <t>64_今年度計画内容③</t>
    <rPh sb="3" eb="6">
      <t>コンネンド</t>
    </rPh>
    <phoneticPr fontId="6"/>
  </si>
  <si>
    <t>65_特記事項</t>
    <rPh sb="3" eb="5">
      <t>トッキ</t>
    </rPh>
    <rPh sb="5" eb="7">
      <t>ジコウ</t>
    </rPh>
    <phoneticPr fontId="6"/>
  </si>
  <si>
    <t>66_原油（コンデンセートを除く）</t>
    <rPh sb="3" eb="5">
      <t>ゲンユ</t>
    </rPh>
    <rPh sb="14" eb="15">
      <t>ノゾ</t>
    </rPh>
    <phoneticPr fontId="6"/>
  </si>
  <si>
    <t>67_原油のうちコンデンセート（NGL）</t>
    <rPh sb="3" eb="5">
      <t>ゲンユ</t>
    </rPh>
    <phoneticPr fontId="6"/>
  </si>
  <si>
    <t>68_揮発油（ガソリン）</t>
    <rPh sb="3" eb="6">
      <t>キハツユ</t>
    </rPh>
    <phoneticPr fontId="6"/>
  </si>
  <si>
    <t>69_ナフサ</t>
    <phoneticPr fontId="6"/>
  </si>
  <si>
    <t>70_ジェット燃料油</t>
    <rPh sb="7" eb="10">
      <t>ネンリョウユ</t>
    </rPh>
    <phoneticPr fontId="6"/>
  </si>
  <si>
    <t>71_灯油</t>
    <rPh sb="3" eb="5">
      <t>トウユ</t>
    </rPh>
    <phoneticPr fontId="6"/>
  </si>
  <si>
    <t>72_軽油</t>
    <rPh sb="3" eb="5">
      <t>ケイユ</t>
    </rPh>
    <phoneticPr fontId="6"/>
  </si>
  <si>
    <t>73_A重油</t>
    <rPh sb="4" eb="6">
      <t>ジュウユ</t>
    </rPh>
    <phoneticPr fontId="6"/>
  </si>
  <si>
    <t>74_B・C重油</t>
    <rPh sb="6" eb="8">
      <t>ジュウユ</t>
    </rPh>
    <phoneticPr fontId="6"/>
  </si>
  <si>
    <t>75_石油アスファルト</t>
    <rPh sb="3" eb="5">
      <t>セキユ</t>
    </rPh>
    <phoneticPr fontId="6"/>
  </si>
  <si>
    <t>76_石油コークス</t>
    <rPh sb="3" eb="5">
      <t>セキユ</t>
    </rPh>
    <phoneticPr fontId="6"/>
  </si>
  <si>
    <t>77_液化石油ガス（LPG）</t>
    <rPh sb="3" eb="5">
      <t>エキカ</t>
    </rPh>
    <rPh sb="5" eb="7">
      <t>セキユ</t>
    </rPh>
    <phoneticPr fontId="6"/>
  </si>
  <si>
    <t>78_石油系炭化水素ガス</t>
    <rPh sb="3" eb="6">
      <t>セキユケイ</t>
    </rPh>
    <rPh sb="6" eb="8">
      <t>タンカ</t>
    </rPh>
    <rPh sb="8" eb="10">
      <t>スイソ</t>
    </rPh>
    <phoneticPr fontId="6"/>
  </si>
  <si>
    <t>79_液化天然ガス（LNG）</t>
    <rPh sb="3" eb="5">
      <t>エキカ</t>
    </rPh>
    <rPh sb="5" eb="7">
      <t>テンネン</t>
    </rPh>
    <phoneticPr fontId="6"/>
  </si>
  <si>
    <t>80_その他可燃性天然ガス</t>
    <rPh sb="5" eb="6">
      <t>タ</t>
    </rPh>
    <rPh sb="6" eb="9">
      <t>カネンセイ</t>
    </rPh>
    <rPh sb="9" eb="11">
      <t>テンネン</t>
    </rPh>
    <phoneticPr fontId="6"/>
  </si>
  <si>
    <t>81_輸入原料炭</t>
    <rPh sb="3" eb="5">
      <t>ユニュウ</t>
    </rPh>
    <rPh sb="5" eb="7">
      <t>ゲンリョウ</t>
    </rPh>
    <rPh sb="7" eb="8">
      <t>スミ</t>
    </rPh>
    <phoneticPr fontId="6"/>
  </si>
  <si>
    <t>82_コークス用原料炭</t>
    <rPh sb="7" eb="8">
      <t>ヨウ</t>
    </rPh>
    <rPh sb="8" eb="10">
      <t>ゲンリョウ</t>
    </rPh>
    <rPh sb="10" eb="11">
      <t>スミ</t>
    </rPh>
    <phoneticPr fontId="6"/>
  </si>
  <si>
    <t>83_吹込用原料炭</t>
    <rPh sb="3" eb="4">
      <t>フ</t>
    </rPh>
    <rPh sb="4" eb="5">
      <t>コ</t>
    </rPh>
    <rPh sb="5" eb="6">
      <t>ヨウ</t>
    </rPh>
    <rPh sb="6" eb="8">
      <t>ゲンリョウ</t>
    </rPh>
    <rPh sb="8" eb="9">
      <t>スミ</t>
    </rPh>
    <phoneticPr fontId="6"/>
  </si>
  <si>
    <t>84_輸入一般炭</t>
    <rPh sb="3" eb="5">
      <t>ユニュウ</t>
    </rPh>
    <rPh sb="5" eb="7">
      <t>イッパン</t>
    </rPh>
    <rPh sb="7" eb="8">
      <t>スミ</t>
    </rPh>
    <phoneticPr fontId="6"/>
  </si>
  <si>
    <t>85_国産一般炭</t>
    <rPh sb="3" eb="5">
      <t>コクサン</t>
    </rPh>
    <rPh sb="5" eb="7">
      <t>イッパン</t>
    </rPh>
    <rPh sb="7" eb="8">
      <t>スミ</t>
    </rPh>
    <phoneticPr fontId="6"/>
  </si>
  <si>
    <t>86_輸入無煙炭</t>
    <rPh sb="3" eb="5">
      <t>ユニュウ</t>
    </rPh>
    <rPh sb="5" eb="7">
      <t>ムエン</t>
    </rPh>
    <rPh sb="7" eb="8">
      <t>スミ</t>
    </rPh>
    <phoneticPr fontId="6"/>
  </si>
  <si>
    <t>87_石炭コークス</t>
    <rPh sb="3" eb="5">
      <t>セキタン</t>
    </rPh>
    <phoneticPr fontId="6"/>
  </si>
  <si>
    <t>88_コールタール</t>
    <phoneticPr fontId="6"/>
  </si>
  <si>
    <t>89_コークス炉ガス</t>
    <rPh sb="7" eb="8">
      <t>ロ</t>
    </rPh>
    <phoneticPr fontId="6"/>
  </si>
  <si>
    <t>90_高炉ガス</t>
    <rPh sb="3" eb="5">
      <t>コウロ</t>
    </rPh>
    <phoneticPr fontId="6"/>
  </si>
  <si>
    <t>91_発電用高炉ガス</t>
    <rPh sb="3" eb="6">
      <t>ハツデンヨウ</t>
    </rPh>
    <rPh sb="6" eb="8">
      <t>コウロ</t>
    </rPh>
    <phoneticPr fontId="6"/>
  </si>
  <si>
    <t>92_転炉ガス</t>
    <rPh sb="3" eb="5">
      <t>テンロ</t>
    </rPh>
    <phoneticPr fontId="6"/>
  </si>
  <si>
    <t>93_RDF</t>
    <phoneticPr fontId="6"/>
  </si>
  <si>
    <t>94_RPF</t>
    <phoneticPr fontId="6"/>
  </si>
  <si>
    <t>95_廃タイヤ</t>
    <rPh sb="3" eb="4">
      <t>ハイ</t>
    </rPh>
    <phoneticPr fontId="6"/>
  </si>
  <si>
    <t>96_廃プラスチック類（一般廃棄物）</t>
    <rPh sb="3" eb="4">
      <t>ハイ</t>
    </rPh>
    <rPh sb="10" eb="11">
      <t>ルイ</t>
    </rPh>
    <rPh sb="12" eb="14">
      <t>イッパン</t>
    </rPh>
    <rPh sb="14" eb="17">
      <t>ハイキブツ</t>
    </rPh>
    <phoneticPr fontId="6"/>
  </si>
  <si>
    <t>97_廃プラスチック類（産業廃棄物）</t>
    <rPh sb="3" eb="4">
      <t>ハイ</t>
    </rPh>
    <rPh sb="10" eb="11">
      <t>ルイ</t>
    </rPh>
    <rPh sb="12" eb="14">
      <t>サンギョウ</t>
    </rPh>
    <rPh sb="14" eb="17">
      <t>ハイキブツ</t>
    </rPh>
    <phoneticPr fontId="6"/>
  </si>
  <si>
    <t>98_廃油（植物性のもの及び動物性のものを除く）、廃油（植物性のもの及び動物性のものを除く）から製造された燃料炭化水素油</t>
    <rPh sb="3" eb="5">
      <t>ハイユ</t>
    </rPh>
    <rPh sb="6" eb="9">
      <t>ショクブツセイ</t>
    </rPh>
    <rPh sb="12" eb="13">
      <t>オヨ</t>
    </rPh>
    <rPh sb="14" eb="17">
      <t>ドウブツセイ</t>
    </rPh>
    <rPh sb="21" eb="22">
      <t>ノゾ</t>
    </rPh>
    <rPh sb="25" eb="27">
      <t>ハイユ</t>
    </rPh>
    <rPh sb="48" eb="50">
      <t>セイゾウ</t>
    </rPh>
    <rPh sb="53" eb="55">
      <t>ネンリョウ</t>
    </rPh>
    <rPh sb="55" eb="57">
      <t>タンカ</t>
    </rPh>
    <rPh sb="57" eb="59">
      <t>スイソ</t>
    </rPh>
    <rPh sb="59" eb="60">
      <t>ユ</t>
    </rPh>
    <phoneticPr fontId="6"/>
  </si>
  <si>
    <t>99_廃プラスチック類から製造された燃料炭化水素油</t>
    <rPh sb="3" eb="4">
      <t>ハイ</t>
    </rPh>
    <rPh sb="10" eb="11">
      <t>ルイ</t>
    </rPh>
    <rPh sb="13" eb="15">
      <t>セイゾウ</t>
    </rPh>
    <rPh sb="18" eb="20">
      <t>ネンリョウ</t>
    </rPh>
    <rPh sb="20" eb="22">
      <t>タンカ</t>
    </rPh>
    <rPh sb="22" eb="24">
      <t>スイソ</t>
    </rPh>
    <rPh sb="24" eb="25">
      <t>ユ</t>
    </rPh>
    <phoneticPr fontId="6"/>
  </si>
  <si>
    <t>100_原油（コンデンセートを除く）</t>
    <rPh sb="4" eb="6">
      <t>ゲンユ</t>
    </rPh>
    <rPh sb="15" eb="16">
      <t>ノゾ</t>
    </rPh>
    <phoneticPr fontId="6"/>
  </si>
  <si>
    <t>101_原油のうちコンデンセート（NGL）</t>
    <rPh sb="4" eb="6">
      <t>ゲンユ</t>
    </rPh>
    <phoneticPr fontId="6"/>
  </si>
  <si>
    <t>102_揮発油（ガソリン）</t>
    <rPh sb="4" eb="7">
      <t>キハツユ</t>
    </rPh>
    <phoneticPr fontId="6"/>
  </si>
  <si>
    <t>103_ナフサ</t>
    <phoneticPr fontId="6"/>
  </si>
  <si>
    <t>104_ジェット燃料油</t>
    <rPh sb="8" eb="10">
      <t>ネンリョウ</t>
    </rPh>
    <rPh sb="10" eb="11">
      <t>アブラ</t>
    </rPh>
    <phoneticPr fontId="6"/>
  </si>
  <si>
    <t>105_灯油</t>
    <rPh sb="4" eb="6">
      <t>トウユ</t>
    </rPh>
    <phoneticPr fontId="6"/>
  </si>
  <si>
    <t>106_軽油</t>
    <rPh sb="4" eb="6">
      <t>ケイユ</t>
    </rPh>
    <phoneticPr fontId="6"/>
  </si>
  <si>
    <t>107_A重油</t>
    <rPh sb="5" eb="7">
      <t>ジュウユ</t>
    </rPh>
    <phoneticPr fontId="6"/>
  </si>
  <si>
    <t>108_B・C重油</t>
    <rPh sb="7" eb="9">
      <t>ジュウユ</t>
    </rPh>
    <phoneticPr fontId="6"/>
  </si>
  <si>
    <t>109_石油アスファルト</t>
    <rPh sb="4" eb="6">
      <t>セキユ</t>
    </rPh>
    <phoneticPr fontId="6"/>
  </si>
  <si>
    <t>110_石油コークス</t>
    <rPh sb="4" eb="6">
      <t>セキユ</t>
    </rPh>
    <phoneticPr fontId="6"/>
  </si>
  <si>
    <t>111_液化石油ガス（LPG）</t>
    <rPh sb="4" eb="6">
      <t>エキカ</t>
    </rPh>
    <rPh sb="6" eb="8">
      <t>セキユ</t>
    </rPh>
    <phoneticPr fontId="6"/>
  </si>
  <si>
    <t>112_石油系炭化水素ガス</t>
    <rPh sb="4" eb="6">
      <t>セキユ</t>
    </rPh>
    <rPh sb="6" eb="7">
      <t>ケイ</t>
    </rPh>
    <rPh sb="7" eb="9">
      <t>タンカ</t>
    </rPh>
    <rPh sb="9" eb="11">
      <t>スイソ</t>
    </rPh>
    <phoneticPr fontId="6"/>
  </si>
  <si>
    <t>113_液化天然ガス（LNG）</t>
    <rPh sb="4" eb="6">
      <t>エキカ</t>
    </rPh>
    <rPh sb="6" eb="8">
      <t>テンネン</t>
    </rPh>
    <phoneticPr fontId="6"/>
  </si>
  <si>
    <t>114_その他可燃性天然ガス</t>
    <rPh sb="6" eb="7">
      <t>タ</t>
    </rPh>
    <rPh sb="7" eb="9">
      <t>カネン</t>
    </rPh>
    <rPh sb="9" eb="10">
      <t>セイ</t>
    </rPh>
    <rPh sb="10" eb="12">
      <t>テンネン</t>
    </rPh>
    <phoneticPr fontId="6"/>
  </si>
  <si>
    <t>115_輸入原料炭</t>
    <rPh sb="4" eb="6">
      <t>ユニュウ</t>
    </rPh>
    <rPh sb="6" eb="8">
      <t>ゲンリョウ</t>
    </rPh>
    <rPh sb="8" eb="9">
      <t>スミ</t>
    </rPh>
    <phoneticPr fontId="6"/>
  </si>
  <si>
    <t>116_コークス用原料炭</t>
    <rPh sb="8" eb="9">
      <t>ヨウ</t>
    </rPh>
    <rPh sb="9" eb="11">
      <t>ゲンリョウ</t>
    </rPh>
    <rPh sb="11" eb="12">
      <t>スミ</t>
    </rPh>
    <phoneticPr fontId="6"/>
  </si>
  <si>
    <t>117_吹込用原料炭</t>
    <rPh sb="4" eb="5">
      <t>スイ</t>
    </rPh>
    <rPh sb="5" eb="6">
      <t>コミ</t>
    </rPh>
    <rPh sb="6" eb="7">
      <t>ヨウ</t>
    </rPh>
    <rPh sb="7" eb="9">
      <t>ゲンリョウ</t>
    </rPh>
    <rPh sb="9" eb="10">
      <t>スミ</t>
    </rPh>
    <phoneticPr fontId="6"/>
  </si>
  <si>
    <t>118_輸入一般炭</t>
    <rPh sb="4" eb="6">
      <t>ユニュウ</t>
    </rPh>
    <rPh sb="6" eb="8">
      <t>イッパン</t>
    </rPh>
    <rPh sb="8" eb="9">
      <t>スミ</t>
    </rPh>
    <phoneticPr fontId="6"/>
  </si>
  <si>
    <t>119_国産一般炭</t>
    <rPh sb="4" eb="6">
      <t>コクサン</t>
    </rPh>
    <rPh sb="6" eb="8">
      <t>イッパン</t>
    </rPh>
    <rPh sb="8" eb="9">
      <t>スミ</t>
    </rPh>
    <phoneticPr fontId="6"/>
  </si>
  <si>
    <t>120_輸入無煙炭</t>
    <rPh sb="4" eb="6">
      <t>ユニュウ</t>
    </rPh>
    <rPh sb="6" eb="9">
      <t>ムエンタン</t>
    </rPh>
    <phoneticPr fontId="6"/>
  </si>
  <si>
    <t>121_石炭コークス</t>
    <rPh sb="4" eb="6">
      <t>セキタン</t>
    </rPh>
    <phoneticPr fontId="6"/>
  </si>
  <si>
    <t>122_コールタール</t>
    <phoneticPr fontId="6"/>
  </si>
  <si>
    <t>123_コークス炉ガス</t>
    <rPh sb="8" eb="9">
      <t>ロ</t>
    </rPh>
    <phoneticPr fontId="6"/>
  </si>
  <si>
    <t>124_高炉ガス</t>
    <rPh sb="4" eb="6">
      <t>コウロ</t>
    </rPh>
    <phoneticPr fontId="6"/>
  </si>
  <si>
    <t>125_発電用高炉ガス</t>
    <rPh sb="4" eb="6">
      <t>ハツデン</t>
    </rPh>
    <rPh sb="6" eb="7">
      <t>ヨウ</t>
    </rPh>
    <rPh sb="7" eb="9">
      <t>コウロ</t>
    </rPh>
    <phoneticPr fontId="6"/>
  </si>
  <si>
    <t>126_転炉ガス</t>
    <rPh sb="4" eb="6">
      <t>テンロ</t>
    </rPh>
    <phoneticPr fontId="6"/>
  </si>
  <si>
    <t>127_RDF</t>
    <phoneticPr fontId="6"/>
  </si>
  <si>
    <t>128_RPF</t>
    <phoneticPr fontId="6"/>
  </si>
  <si>
    <t>129_廃タイヤ</t>
    <rPh sb="4" eb="5">
      <t>ハイ</t>
    </rPh>
    <phoneticPr fontId="6"/>
  </si>
  <si>
    <t>130_廃プラスチック類（一般廃棄物）</t>
    <rPh sb="4" eb="5">
      <t>ハイ</t>
    </rPh>
    <rPh sb="11" eb="12">
      <t>ルイ</t>
    </rPh>
    <rPh sb="13" eb="15">
      <t>イッパン</t>
    </rPh>
    <rPh sb="15" eb="18">
      <t>ハイキブツ</t>
    </rPh>
    <phoneticPr fontId="6"/>
  </si>
  <si>
    <t>131_廃プラスチック類（産業廃棄物）</t>
    <rPh sb="4" eb="5">
      <t>ハイ</t>
    </rPh>
    <rPh sb="11" eb="12">
      <t>ルイ</t>
    </rPh>
    <rPh sb="13" eb="15">
      <t>サンギョウ</t>
    </rPh>
    <rPh sb="15" eb="18">
      <t>ハイキブツ</t>
    </rPh>
    <phoneticPr fontId="6"/>
  </si>
  <si>
    <t>132_廃油（植物性のもの及び動物性のものを除く）、廃油（植物性のもの及び動物性のものを除く）から製造された燃料炭化水素油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</si>
  <si>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133_廃プラスチック類から製造された燃料炭化水素油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</si>
  <si>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134_原油（コンデンセートを除く）</t>
    <rPh sb="4" eb="6">
      <t>ゲンユ</t>
    </rPh>
    <rPh sb="15" eb="16">
      <t>ノゾ</t>
    </rPh>
    <phoneticPr fontId="6"/>
  </si>
  <si>
    <t>135_原油のうちコンデンセート（NGL）</t>
    <rPh sb="4" eb="6">
      <t>ゲンユ</t>
    </rPh>
    <phoneticPr fontId="6"/>
  </si>
  <si>
    <t>136_揮発油（ガソリン）</t>
    <rPh sb="4" eb="7">
      <t>キハツユ</t>
    </rPh>
    <phoneticPr fontId="6"/>
  </si>
  <si>
    <t>137_ナフサ</t>
    <phoneticPr fontId="6"/>
  </si>
  <si>
    <t>138_ジェット燃料油</t>
    <rPh sb="8" eb="10">
      <t>ネンリョウ</t>
    </rPh>
    <rPh sb="10" eb="11">
      <t>アブラ</t>
    </rPh>
    <phoneticPr fontId="6"/>
  </si>
  <si>
    <t>139_灯油</t>
    <rPh sb="4" eb="6">
      <t>トウユ</t>
    </rPh>
    <phoneticPr fontId="6"/>
  </si>
  <si>
    <t>140_軽油</t>
    <rPh sb="4" eb="6">
      <t>ケイユ</t>
    </rPh>
    <phoneticPr fontId="6"/>
  </si>
  <si>
    <t>141_A重油</t>
    <rPh sb="5" eb="7">
      <t>ジュウユ</t>
    </rPh>
    <phoneticPr fontId="6"/>
  </si>
  <si>
    <t>142_B・C重油</t>
    <rPh sb="7" eb="9">
      <t>ジュウユ</t>
    </rPh>
    <phoneticPr fontId="6"/>
  </si>
  <si>
    <t>143_石油アスファルト</t>
    <rPh sb="4" eb="6">
      <t>セキユ</t>
    </rPh>
    <phoneticPr fontId="6"/>
  </si>
  <si>
    <t>144_石油コークス</t>
    <rPh sb="4" eb="6">
      <t>セキユ</t>
    </rPh>
    <phoneticPr fontId="6"/>
  </si>
  <si>
    <t>145_液化石油ガス（LPG）</t>
    <rPh sb="4" eb="6">
      <t>エキカ</t>
    </rPh>
    <rPh sb="6" eb="8">
      <t>セキユ</t>
    </rPh>
    <phoneticPr fontId="6"/>
  </si>
  <si>
    <t>146_石油系炭化水素ガス</t>
    <rPh sb="4" eb="6">
      <t>セキユ</t>
    </rPh>
    <rPh sb="6" eb="7">
      <t>ケイ</t>
    </rPh>
    <rPh sb="7" eb="9">
      <t>タンカ</t>
    </rPh>
    <rPh sb="9" eb="11">
      <t>スイソ</t>
    </rPh>
    <phoneticPr fontId="6"/>
  </si>
  <si>
    <t>147_液化天然ガス（LNG）</t>
    <rPh sb="4" eb="6">
      <t>エキカ</t>
    </rPh>
    <rPh sb="6" eb="8">
      <t>テンネン</t>
    </rPh>
    <phoneticPr fontId="6"/>
  </si>
  <si>
    <t>148_その他可燃性天然ガス</t>
    <rPh sb="6" eb="7">
      <t>タ</t>
    </rPh>
    <rPh sb="7" eb="9">
      <t>カネン</t>
    </rPh>
    <rPh sb="9" eb="10">
      <t>セイ</t>
    </rPh>
    <rPh sb="10" eb="12">
      <t>テンネン</t>
    </rPh>
    <phoneticPr fontId="6"/>
  </si>
  <si>
    <t>149_輸入原料炭</t>
    <rPh sb="4" eb="6">
      <t>ユニュウ</t>
    </rPh>
    <rPh sb="6" eb="8">
      <t>ゲンリョウ</t>
    </rPh>
    <rPh sb="8" eb="9">
      <t>スミ</t>
    </rPh>
    <phoneticPr fontId="6"/>
  </si>
  <si>
    <t>150_コークス用原料炭</t>
    <rPh sb="8" eb="9">
      <t>ヨウ</t>
    </rPh>
    <rPh sb="9" eb="11">
      <t>ゲンリョウ</t>
    </rPh>
    <rPh sb="11" eb="12">
      <t>スミ</t>
    </rPh>
    <phoneticPr fontId="6"/>
  </si>
  <si>
    <t>151_吹込用原料炭</t>
    <rPh sb="4" eb="5">
      <t>スイ</t>
    </rPh>
    <rPh sb="5" eb="6">
      <t>コミ</t>
    </rPh>
    <rPh sb="6" eb="7">
      <t>ヨウ</t>
    </rPh>
    <rPh sb="7" eb="9">
      <t>ゲンリョウ</t>
    </rPh>
    <rPh sb="9" eb="10">
      <t>スミ</t>
    </rPh>
    <phoneticPr fontId="6"/>
  </si>
  <si>
    <t>152_輸入一般炭</t>
    <rPh sb="4" eb="6">
      <t>ユニュウ</t>
    </rPh>
    <rPh sb="6" eb="8">
      <t>イッパン</t>
    </rPh>
    <rPh sb="8" eb="9">
      <t>スミ</t>
    </rPh>
    <phoneticPr fontId="6"/>
  </si>
  <si>
    <t>153_国産一般炭</t>
    <rPh sb="4" eb="6">
      <t>コクサン</t>
    </rPh>
    <rPh sb="6" eb="8">
      <t>イッパン</t>
    </rPh>
    <rPh sb="8" eb="9">
      <t>スミ</t>
    </rPh>
    <phoneticPr fontId="6"/>
  </si>
  <si>
    <t>154_輸入無煙炭</t>
    <rPh sb="4" eb="6">
      <t>ユニュウ</t>
    </rPh>
    <rPh sb="6" eb="9">
      <t>ムエンタン</t>
    </rPh>
    <phoneticPr fontId="6"/>
  </si>
  <si>
    <t>155_石炭コークス</t>
    <rPh sb="4" eb="6">
      <t>セキタン</t>
    </rPh>
    <phoneticPr fontId="6"/>
  </si>
  <si>
    <t>156_コールタール</t>
    <phoneticPr fontId="6"/>
  </si>
  <si>
    <t>157_コークス炉ガス</t>
    <rPh sb="8" eb="9">
      <t>ロ</t>
    </rPh>
    <phoneticPr fontId="6"/>
  </si>
  <si>
    <t>158_高炉ガス</t>
    <rPh sb="4" eb="6">
      <t>コウロ</t>
    </rPh>
    <phoneticPr fontId="6"/>
  </si>
  <si>
    <t>159_発電用高炉ガス</t>
    <rPh sb="4" eb="6">
      <t>ハツデン</t>
    </rPh>
    <rPh sb="6" eb="7">
      <t>ヨウ</t>
    </rPh>
    <rPh sb="7" eb="9">
      <t>コウロ</t>
    </rPh>
    <phoneticPr fontId="6"/>
  </si>
  <si>
    <t>160_転炉ガス</t>
    <rPh sb="4" eb="6">
      <t>テンロ</t>
    </rPh>
    <phoneticPr fontId="6"/>
  </si>
  <si>
    <t>161_RDF</t>
    <phoneticPr fontId="6"/>
  </si>
  <si>
    <t>162_RPF</t>
    <phoneticPr fontId="6"/>
  </si>
  <si>
    <t>163_廃タイヤ</t>
    <rPh sb="4" eb="5">
      <t>ハイ</t>
    </rPh>
    <phoneticPr fontId="6"/>
  </si>
  <si>
    <t>164_廃プラスチック類（一般廃棄物）</t>
    <rPh sb="4" eb="5">
      <t>ハイ</t>
    </rPh>
    <rPh sb="11" eb="12">
      <t>ルイ</t>
    </rPh>
    <rPh sb="13" eb="15">
      <t>イッパン</t>
    </rPh>
    <rPh sb="15" eb="18">
      <t>ハイキブツ</t>
    </rPh>
    <phoneticPr fontId="6"/>
  </si>
  <si>
    <t>165_廃プラスチック類（産業廃棄物）</t>
    <rPh sb="4" eb="5">
      <t>ハイ</t>
    </rPh>
    <rPh sb="11" eb="12">
      <t>ルイ</t>
    </rPh>
    <rPh sb="13" eb="15">
      <t>サンギョウ</t>
    </rPh>
    <rPh sb="15" eb="18">
      <t>ハイキブツ</t>
    </rPh>
    <phoneticPr fontId="6"/>
  </si>
  <si>
    <t>166_廃油（植物性のもの及び動物性のものを除く）、廃油（植物性のもの及び動物性のものを除く）から製造された燃料炭化水素油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</si>
  <si>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167_廃プラスチック類から製造された燃料炭化水素油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</si>
  <si>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168_都市ガス</t>
    <rPh sb="4" eb="6">
      <t>トシ</t>
    </rPh>
    <phoneticPr fontId="6"/>
  </si>
  <si>
    <t>169_（　　）</t>
    <phoneticPr fontId="6"/>
  </si>
  <si>
    <t>170_原油（コンデンセートを除く)</t>
    <phoneticPr fontId="6"/>
  </si>
  <si>
    <t>171_原油のうちコンデンセート（NGL）</t>
    <rPh sb="4" eb="6">
      <t>ゲンユ</t>
    </rPh>
    <phoneticPr fontId="6"/>
  </si>
  <si>
    <t>172_揮発油（ガソリン）</t>
    <rPh sb="4" eb="7">
      <t>キハツユ</t>
    </rPh>
    <phoneticPr fontId="6"/>
  </si>
  <si>
    <t>173_ナフサ</t>
    <phoneticPr fontId="6"/>
  </si>
  <si>
    <t>174_ジェット燃料油</t>
    <rPh sb="8" eb="10">
      <t>ネンリョウ</t>
    </rPh>
    <rPh sb="10" eb="11">
      <t>アブラ</t>
    </rPh>
    <phoneticPr fontId="6"/>
  </si>
  <si>
    <t>175_灯油</t>
    <rPh sb="4" eb="6">
      <t>トウユ</t>
    </rPh>
    <phoneticPr fontId="6"/>
  </si>
  <si>
    <t>176_軽油</t>
    <rPh sb="4" eb="6">
      <t>ケイユ</t>
    </rPh>
    <phoneticPr fontId="6"/>
  </si>
  <si>
    <t>177_A重油</t>
    <rPh sb="5" eb="7">
      <t>ジュウユ</t>
    </rPh>
    <phoneticPr fontId="6"/>
  </si>
  <si>
    <t>178_B・C重油</t>
    <rPh sb="7" eb="9">
      <t>ジュウユ</t>
    </rPh>
    <phoneticPr fontId="6"/>
  </si>
  <si>
    <t>179_石油アスファルト</t>
    <rPh sb="4" eb="6">
      <t>セキユ</t>
    </rPh>
    <phoneticPr fontId="6"/>
  </si>
  <si>
    <t>180_石油コークス</t>
    <rPh sb="4" eb="6">
      <t>セキユ</t>
    </rPh>
    <phoneticPr fontId="6"/>
  </si>
  <si>
    <t>181_液化石油ガス（LPG）</t>
    <rPh sb="4" eb="6">
      <t>エキカ</t>
    </rPh>
    <rPh sb="6" eb="8">
      <t>セキユ</t>
    </rPh>
    <phoneticPr fontId="6"/>
  </si>
  <si>
    <t>182_石油系炭化水素ガス</t>
    <rPh sb="4" eb="6">
      <t>セキユ</t>
    </rPh>
    <rPh sb="6" eb="7">
      <t>ケイ</t>
    </rPh>
    <rPh sb="7" eb="9">
      <t>タンカ</t>
    </rPh>
    <rPh sb="9" eb="11">
      <t>スイソ</t>
    </rPh>
    <phoneticPr fontId="6"/>
  </si>
  <si>
    <t>183_液化天然ガス（LNG）</t>
    <rPh sb="4" eb="6">
      <t>エキカ</t>
    </rPh>
    <rPh sb="6" eb="8">
      <t>テンネン</t>
    </rPh>
    <phoneticPr fontId="6"/>
  </si>
  <si>
    <t>184_その他可燃性天然ガス</t>
    <rPh sb="6" eb="7">
      <t>タ</t>
    </rPh>
    <rPh sb="7" eb="9">
      <t>カネン</t>
    </rPh>
    <rPh sb="9" eb="10">
      <t>セイ</t>
    </rPh>
    <rPh sb="10" eb="12">
      <t>テンネン</t>
    </rPh>
    <phoneticPr fontId="6"/>
  </si>
  <si>
    <t>185_輸入原料炭</t>
    <rPh sb="4" eb="6">
      <t>ユニュウ</t>
    </rPh>
    <rPh sb="6" eb="8">
      <t>ゲンリョウ</t>
    </rPh>
    <rPh sb="8" eb="9">
      <t>スミ</t>
    </rPh>
    <phoneticPr fontId="6"/>
  </si>
  <si>
    <t>186_コークス用原料炭</t>
    <rPh sb="8" eb="9">
      <t>ヨウ</t>
    </rPh>
    <rPh sb="9" eb="11">
      <t>ゲンリョウ</t>
    </rPh>
    <rPh sb="11" eb="12">
      <t>スミ</t>
    </rPh>
    <phoneticPr fontId="6"/>
  </si>
  <si>
    <t>187_吹込用原料炭</t>
    <rPh sb="4" eb="5">
      <t>スイ</t>
    </rPh>
    <rPh sb="5" eb="6">
      <t>コミ</t>
    </rPh>
    <rPh sb="6" eb="7">
      <t>ヨウ</t>
    </rPh>
    <rPh sb="7" eb="9">
      <t>ゲンリョウ</t>
    </rPh>
    <rPh sb="9" eb="10">
      <t>スミ</t>
    </rPh>
    <phoneticPr fontId="6"/>
  </si>
  <si>
    <t>188_輸入一般炭</t>
    <rPh sb="4" eb="6">
      <t>ユニュウ</t>
    </rPh>
    <rPh sb="6" eb="8">
      <t>イッパン</t>
    </rPh>
    <rPh sb="8" eb="9">
      <t>スミ</t>
    </rPh>
    <phoneticPr fontId="6"/>
  </si>
  <si>
    <t>189_国産一般炭</t>
    <rPh sb="4" eb="6">
      <t>コクサン</t>
    </rPh>
    <rPh sb="6" eb="8">
      <t>イッパン</t>
    </rPh>
    <rPh sb="8" eb="9">
      <t>スミ</t>
    </rPh>
    <phoneticPr fontId="6"/>
  </si>
  <si>
    <t>190_輸入無煙炭</t>
    <rPh sb="4" eb="6">
      <t>ユニュウ</t>
    </rPh>
    <rPh sb="6" eb="9">
      <t>ムエンタン</t>
    </rPh>
    <phoneticPr fontId="6"/>
  </si>
  <si>
    <t>191_石炭コークス</t>
    <rPh sb="4" eb="6">
      <t>セキタン</t>
    </rPh>
    <phoneticPr fontId="6"/>
  </si>
  <si>
    <t>192_コールタール</t>
    <phoneticPr fontId="6"/>
  </si>
  <si>
    <t>193_コークス炉ガス</t>
    <rPh sb="8" eb="9">
      <t>ロ</t>
    </rPh>
    <phoneticPr fontId="6"/>
  </si>
  <si>
    <t>194_高炉ガス</t>
    <rPh sb="4" eb="6">
      <t>コウロ</t>
    </rPh>
    <phoneticPr fontId="6"/>
  </si>
  <si>
    <t>195_発電用高炉ガス</t>
    <rPh sb="4" eb="6">
      <t>ハツデン</t>
    </rPh>
    <rPh sb="6" eb="7">
      <t>ヨウ</t>
    </rPh>
    <rPh sb="7" eb="9">
      <t>コウロ</t>
    </rPh>
    <phoneticPr fontId="6"/>
  </si>
  <si>
    <t>196_転炉ガス</t>
    <rPh sb="4" eb="6">
      <t>テンロ</t>
    </rPh>
    <phoneticPr fontId="6"/>
  </si>
  <si>
    <t>197_RDF</t>
    <phoneticPr fontId="6"/>
  </si>
  <si>
    <t>198_RPF</t>
    <phoneticPr fontId="6"/>
  </si>
  <si>
    <t>199_廃タイヤ</t>
    <rPh sb="4" eb="5">
      <t>ハイ</t>
    </rPh>
    <phoneticPr fontId="6"/>
  </si>
  <si>
    <t>200_廃プラスチック類（一般廃棄物）</t>
    <rPh sb="4" eb="5">
      <t>ハイ</t>
    </rPh>
    <rPh sb="11" eb="12">
      <t>ルイ</t>
    </rPh>
    <rPh sb="13" eb="15">
      <t>イッパン</t>
    </rPh>
    <rPh sb="15" eb="18">
      <t>ハイキブツ</t>
    </rPh>
    <phoneticPr fontId="6"/>
  </si>
  <si>
    <t>201_廃プラスチック類（産業廃棄物）</t>
    <rPh sb="4" eb="5">
      <t>ハイ</t>
    </rPh>
    <rPh sb="11" eb="12">
      <t>ルイ</t>
    </rPh>
    <rPh sb="13" eb="15">
      <t>サンギョウ</t>
    </rPh>
    <rPh sb="15" eb="18">
      <t>ハイキブツ</t>
    </rPh>
    <phoneticPr fontId="6"/>
  </si>
  <si>
    <t>202_廃油（植物性のもの及び動物性のものを除く）、廃油（植物性のもの及び動物性のものを除く）から製造された燃料炭化水素油</t>
    <rPh sb="4" eb="6">
      <t>ハイユ</t>
    </rPh>
    <rPh sb="7" eb="9">
      <t>ショクブツ</t>
    </rPh>
    <rPh sb="9" eb="10">
      <t>セイ</t>
    </rPh>
    <rPh sb="13" eb="14">
      <t>オヨ</t>
    </rPh>
    <rPh sb="15" eb="17">
      <t>ドウブツ</t>
    </rPh>
    <rPh sb="17" eb="18">
      <t>セイ</t>
    </rPh>
    <rPh sb="22" eb="23">
      <t>ノゾ</t>
    </rPh>
    <rPh sb="26" eb="28">
      <t>ハイユ</t>
    </rPh>
    <rPh sb="29" eb="31">
      <t>ショクブツ</t>
    </rPh>
    <rPh sb="31" eb="32">
      <t>セイ</t>
    </rPh>
    <rPh sb="35" eb="36">
      <t>オヨ</t>
    </rPh>
    <rPh sb="37" eb="39">
      <t>ドウブツ</t>
    </rPh>
    <rPh sb="39" eb="40">
      <t>セイ</t>
    </rPh>
    <rPh sb="44" eb="45">
      <t>ノゾ</t>
    </rPh>
    <rPh sb="49" eb="51">
      <t>セイゾウ</t>
    </rPh>
    <rPh sb="54" eb="56">
      <t>ネンリョウ</t>
    </rPh>
    <rPh sb="56" eb="58">
      <t>タンカ</t>
    </rPh>
    <rPh sb="58" eb="60">
      <t>スイソ</t>
    </rPh>
    <rPh sb="60" eb="61">
      <t>アブラ</t>
    </rPh>
    <phoneticPr fontId="6"/>
  </si>
  <si>
    <t>203_廃プラスチック類から製造された燃料炭化水素油</t>
    <rPh sb="4" eb="5">
      <t>ハイ</t>
    </rPh>
    <rPh sb="11" eb="12">
      <t>ルイ</t>
    </rPh>
    <rPh sb="14" eb="16">
      <t>セイゾウ</t>
    </rPh>
    <rPh sb="19" eb="21">
      <t>ネンリョウ</t>
    </rPh>
    <rPh sb="21" eb="23">
      <t>タンカ</t>
    </rPh>
    <rPh sb="23" eb="25">
      <t>スイソ</t>
    </rPh>
    <rPh sb="25" eb="26">
      <t>アブラ</t>
    </rPh>
    <phoneticPr fontId="6"/>
  </si>
  <si>
    <t>204_都市ガス（基礎係数）</t>
    <rPh sb="4" eb="6">
      <t>トシ</t>
    </rPh>
    <rPh sb="9" eb="11">
      <t>キソ</t>
    </rPh>
    <rPh sb="11" eb="13">
      <t>ケイスウ</t>
    </rPh>
    <phoneticPr fontId="6"/>
  </si>
  <si>
    <t>205_都市ガス（調整係数）</t>
    <rPh sb="4" eb="6">
      <t>トシ</t>
    </rPh>
    <rPh sb="9" eb="11">
      <t>チョウセイ</t>
    </rPh>
    <rPh sb="11" eb="13">
      <t>ケイスウ</t>
    </rPh>
    <phoneticPr fontId="6"/>
  </si>
  <si>
    <t>206_（　　）</t>
    <phoneticPr fontId="6"/>
  </si>
  <si>
    <t>207_大気中に排出せずに回収し、燃料の製造の用に供した二酸化炭素の量</t>
    <phoneticPr fontId="6"/>
  </si>
  <si>
    <t>208_基礎</t>
    <rPh sb="4" eb="6">
      <t>キソ</t>
    </rPh>
    <phoneticPr fontId="6"/>
  </si>
  <si>
    <t>209_調整後</t>
    <rPh sb="4" eb="7">
      <t>チョウセイゴ</t>
    </rPh>
    <phoneticPr fontId="6"/>
  </si>
  <si>
    <t>210_産業用蒸気</t>
    <rPh sb="4" eb="7">
      <t>サンギョウヨウ</t>
    </rPh>
    <rPh sb="7" eb="9">
      <t>ジョウキ</t>
    </rPh>
    <phoneticPr fontId="6"/>
  </si>
  <si>
    <t>211_産業用以外の蒸気</t>
    <rPh sb="4" eb="6">
      <t>サンギョウ</t>
    </rPh>
    <rPh sb="6" eb="7">
      <t>ヨウ</t>
    </rPh>
    <rPh sb="7" eb="9">
      <t>イガイ</t>
    </rPh>
    <rPh sb="10" eb="12">
      <t>ジョウキ</t>
    </rPh>
    <phoneticPr fontId="6"/>
  </si>
  <si>
    <t>212_温水</t>
    <rPh sb="4" eb="6">
      <t>オンスイ</t>
    </rPh>
    <phoneticPr fontId="6"/>
  </si>
  <si>
    <t>213_冷水</t>
    <rPh sb="4" eb="6">
      <t>レイスイ</t>
    </rPh>
    <phoneticPr fontId="6"/>
  </si>
  <si>
    <t>214_産業用蒸気</t>
    <rPh sb="4" eb="6">
      <t>サンギョウ</t>
    </rPh>
    <rPh sb="6" eb="7">
      <t>ヨウ</t>
    </rPh>
    <rPh sb="7" eb="9">
      <t>ジョウキ</t>
    </rPh>
    <phoneticPr fontId="6"/>
  </si>
  <si>
    <t>215_産業用以外の蒸気</t>
    <rPh sb="4" eb="6">
      <t>サンギョウ</t>
    </rPh>
    <rPh sb="6" eb="7">
      <t>ヨウ</t>
    </rPh>
    <rPh sb="7" eb="9">
      <t>イガイ</t>
    </rPh>
    <rPh sb="10" eb="12">
      <t>ジョウキ</t>
    </rPh>
    <phoneticPr fontId="6"/>
  </si>
  <si>
    <t>216_温水</t>
    <rPh sb="4" eb="6">
      <t>オンスイ</t>
    </rPh>
    <phoneticPr fontId="6"/>
  </si>
  <si>
    <t>217_冷水</t>
    <rPh sb="4" eb="6">
      <t>レイスイ</t>
    </rPh>
    <phoneticPr fontId="6"/>
  </si>
  <si>
    <t>218_産業用蒸気</t>
    <rPh sb="4" eb="6">
      <t>サンギョウ</t>
    </rPh>
    <rPh sb="6" eb="7">
      <t>ヨウ</t>
    </rPh>
    <rPh sb="7" eb="9">
      <t>ジョウキ</t>
    </rPh>
    <phoneticPr fontId="6"/>
  </si>
  <si>
    <t>219_産業用以外の蒸気</t>
    <rPh sb="4" eb="6">
      <t>サンギョウ</t>
    </rPh>
    <rPh sb="6" eb="7">
      <t>ヨウ</t>
    </rPh>
    <rPh sb="7" eb="9">
      <t>イガイ</t>
    </rPh>
    <rPh sb="10" eb="12">
      <t>ジョウキ</t>
    </rPh>
    <phoneticPr fontId="6"/>
  </si>
  <si>
    <t>220_温水</t>
    <rPh sb="4" eb="6">
      <t>オンスイ</t>
    </rPh>
    <phoneticPr fontId="6"/>
  </si>
  <si>
    <t>221_冷水</t>
    <rPh sb="4" eb="6">
      <t>レイスイ</t>
    </rPh>
    <phoneticPr fontId="6"/>
  </si>
  <si>
    <t>222_基礎係数</t>
    <rPh sb="4" eb="6">
      <t>キソ</t>
    </rPh>
    <rPh sb="6" eb="8">
      <t>ケイスウ</t>
    </rPh>
    <phoneticPr fontId="6"/>
  </si>
  <si>
    <t>223_調整係数</t>
    <rPh sb="4" eb="6">
      <t>チョウセイ</t>
    </rPh>
    <rPh sb="6" eb="8">
      <t>ケイスウ</t>
    </rPh>
    <phoneticPr fontId="6"/>
  </si>
  <si>
    <t>224_基礎係数</t>
    <rPh sb="4" eb="6">
      <t>キソ</t>
    </rPh>
    <rPh sb="6" eb="8">
      <t>ケイスウ</t>
    </rPh>
    <phoneticPr fontId="6"/>
  </si>
  <si>
    <t>225_調整係数</t>
    <rPh sb="4" eb="6">
      <t>チョウセイ</t>
    </rPh>
    <rPh sb="6" eb="8">
      <t>ケイスウ</t>
    </rPh>
    <phoneticPr fontId="6"/>
  </si>
  <si>
    <t>226_基礎係数</t>
    <rPh sb="4" eb="6">
      <t>キソ</t>
    </rPh>
    <rPh sb="6" eb="8">
      <t>ケイスウ</t>
    </rPh>
    <phoneticPr fontId="6"/>
  </si>
  <si>
    <t>228_産業用蒸気</t>
    <rPh sb="4" eb="6">
      <t>サンギョウ</t>
    </rPh>
    <rPh sb="6" eb="7">
      <t>ヨウ</t>
    </rPh>
    <rPh sb="7" eb="9">
      <t>ジョウキ</t>
    </rPh>
    <phoneticPr fontId="6"/>
  </si>
  <si>
    <t>229_基礎係数2</t>
    <rPh sb="4" eb="6">
      <t>キソ</t>
    </rPh>
    <rPh sb="6" eb="8">
      <t>ケイスウ</t>
    </rPh>
    <phoneticPr fontId="6"/>
  </si>
  <si>
    <t>230_調整係数2</t>
    <rPh sb="4" eb="6">
      <t>チョウセイ</t>
    </rPh>
    <rPh sb="6" eb="8">
      <t>ケイスウ</t>
    </rPh>
    <phoneticPr fontId="6"/>
  </si>
  <si>
    <t>231_基礎係数</t>
    <rPh sb="4" eb="6">
      <t>キソ</t>
    </rPh>
    <rPh sb="6" eb="8">
      <t>ケイスウ</t>
    </rPh>
    <phoneticPr fontId="6"/>
  </si>
  <si>
    <t>232_調整係数</t>
    <rPh sb="4" eb="6">
      <t>チョウセイ</t>
    </rPh>
    <rPh sb="6" eb="8">
      <t>ケイスウ</t>
    </rPh>
    <phoneticPr fontId="6"/>
  </si>
  <si>
    <t>233_基礎係数</t>
    <rPh sb="4" eb="6">
      <t>キソ</t>
    </rPh>
    <rPh sb="6" eb="8">
      <t>ケイスウ</t>
    </rPh>
    <phoneticPr fontId="6"/>
  </si>
  <si>
    <t>234_調整係数</t>
    <rPh sb="4" eb="6">
      <t>チョウセイ</t>
    </rPh>
    <rPh sb="6" eb="8">
      <t>ケイスウ</t>
    </rPh>
    <phoneticPr fontId="6"/>
  </si>
  <si>
    <t>235_需要家自身が調達した証書等に係る排出量のうち無効化した量</t>
    <phoneticPr fontId="6"/>
  </si>
  <si>
    <t>236_需要家自身が創出した証書等に係る排出量のうち他者へ移転した量</t>
    <phoneticPr fontId="6"/>
  </si>
  <si>
    <t>237_基礎</t>
    <rPh sb="4" eb="6">
      <t>キソ</t>
    </rPh>
    <phoneticPr fontId="6"/>
  </si>
  <si>
    <t>238_調整後</t>
    <rPh sb="4" eb="7">
      <t>チョウセイゴ</t>
    </rPh>
    <phoneticPr fontId="6"/>
  </si>
  <si>
    <t>239_電気事業者①</t>
    <rPh sb="4" eb="6">
      <t>デンキ</t>
    </rPh>
    <rPh sb="6" eb="9">
      <t>ジギョウシャ</t>
    </rPh>
    <phoneticPr fontId="6"/>
  </si>
  <si>
    <t>240_電気事業者②</t>
    <rPh sb="4" eb="6">
      <t>デンキ</t>
    </rPh>
    <rPh sb="6" eb="9">
      <t>ジギョウシャ</t>
    </rPh>
    <phoneticPr fontId="6"/>
  </si>
  <si>
    <t>241_電気事業者③</t>
    <rPh sb="4" eb="6">
      <t>デンキ</t>
    </rPh>
    <rPh sb="6" eb="9">
      <t>ジギョウシャ</t>
    </rPh>
    <phoneticPr fontId="6"/>
  </si>
  <si>
    <t>242_電気事業者④</t>
    <rPh sb="4" eb="6">
      <t>デンキ</t>
    </rPh>
    <rPh sb="6" eb="9">
      <t>ジギョウシャ</t>
    </rPh>
    <phoneticPr fontId="6"/>
  </si>
  <si>
    <t>243_電気事業者⑤</t>
    <rPh sb="4" eb="6">
      <t>デンキ</t>
    </rPh>
    <rPh sb="6" eb="9">
      <t>ジギョウシャ</t>
    </rPh>
    <phoneticPr fontId="6"/>
  </si>
  <si>
    <t>244_電気事業者⑥</t>
    <rPh sb="4" eb="6">
      <t>デンキ</t>
    </rPh>
    <rPh sb="6" eb="9">
      <t>ジギョウシャ</t>
    </rPh>
    <phoneticPr fontId="6"/>
  </si>
  <si>
    <t>245_上記以外の買電</t>
    <rPh sb="4" eb="6">
      <t>ジョウキ</t>
    </rPh>
    <rPh sb="6" eb="8">
      <t>イガイ</t>
    </rPh>
    <rPh sb="9" eb="11">
      <t>バイデン</t>
    </rPh>
    <phoneticPr fontId="6"/>
  </si>
  <si>
    <t>246_自家発電</t>
    <rPh sb="4" eb="6">
      <t>ジカ</t>
    </rPh>
    <rPh sb="6" eb="8">
      <t>ハツデン</t>
    </rPh>
    <phoneticPr fontId="6"/>
  </si>
  <si>
    <t>247_自家発電2</t>
    <rPh sb="4" eb="6">
      <t>ジカ</t>
    </rPh>
    <rPh sb="6" eb="8">
      <t>ハツデン</t>
    </rPh>
    <phoneticPr fontId="6"/>
  </si>
  <si>
    <t>248_電気事業者①</t>
    <rPh sb="4" eb="6">
      <t>デンキ</t>
    </rPh>
    <rPh sb="6" eb="9">
      <t>ジギョウシャ</t>
    </rPh>
    <phoneticPr fontId="6"/>
  </si>
  <si>
    <t>249_電気事業者②</t>
    <rPh sb="4" eb="6">
      <t>デンキ</t>
    </rPh>
    <rPh sb="6" eb="9">
      <t>ジギョウシャ</t>
    </rPh>
    <phoneticPr fontId="6"/>
  </si>
  <si>
    <t>250_電気事業者③</t>
    <rPh sb="4" eb="6">
      <t>デンキ</t>
    </rPh>
    <rPh sb="6" eb="9">
      <t>ジギョウシャ</t>
    </rPh>
    <phoneticPr fontId="6"/>
  </si>
  <si>
    <t>251_電気事業者④</t>
    <rPh sb="4" eb="6">
      <t>デンキ</t>
    </rPh>
    <rPh sb="6" eb="9">
      <t>ジギョウシャ</t>
    </rPh>
    <phoneticPr fontId="6"/>
  </si>
  <si>
    <t>252_電気事業者⑤</t>
    <rPh sb="4" eb="6">
      <t>デンキ</t>
    </rPh>
    <rPh sb="6" eb="9">
      <t>ジギョウシャ</t>
    </rPh>
    <phoneticPr fontId="6"/>
  </si>
  <si>
    <t>253_電気事業者⑥</t>
    <rPh sb="4" eb="6">
      <t>デンキ</t>
    </rPh>
    <rPh sb="6" eb="9">
      <t>ジギョウシャ</t>
    </rPh>
    <phoneticPr fontId="6"/>
  </si>
  <si>
    <t>254_上記以外の買電</t>
    <rPh sb="4" eb="6">
      <t>ジョウキ</t>
    </rPh>
    <rPh sb="6" eb="8">
      <t>イガイ</t>
    </rPh>
    <rPh sb="9" eb="11">
      <t>バイデン</t>
    </rPh>
    <phoneticPr fontId="6"/>
  </si>
  <si>
    <t>255_自家発電</t>
    <rPh sb="4" eb="6">
      <t>ジカ</t>
    </rPh>
    <rPh sb="6" eb="8">
      <t>ハツデン</t>
    </rPh>
    <phoneticPr fontId="6"/>
  </si>
  <si>
    <t>256_基礎係数</t>
    <rPh sb="4" eb="6">
      <t>キソ</t>
    </rPh>
    <rPh sb="6" eb="8">
      <t>ケイスウ</t>
    </rPh>
    <phoneticPr fontId="6"/>
  </si>
  <si>
    <t>257_調整係数</t>
    <phoneticPr fontId="6"/>
  </si>
  <si>
    <t>258_基礎係数</t>
    <phoneticPr fontId="6"/>
  </si>
  <si>
    <t>259_調整係数</t>
    <phoneticPr fontId="6"/>
  </si>
  <si>
    <t>260_基礎係数</t>
    <phoneticPr fontId="6"/>
  </si>
  <si>
    <t>261_調整係数</t>
    <phoneticPr fontId="6"/>
  </si>
  <si>
    <t>262_基礎係数</t>
    <rPh sb="4" eb="6">
      <t>キソ</t>
    </rPh>
    <rPh sb="6" eb="8">
      <t>ケイスウ</t>
    </rPh>
    <phoneticPr fontId="6"/>
  </si>
  <si>
    <t>263_調整係数</t>
    <phoneticPr fontId="6"/>
  </si>
  <si>
    <t>264_基礎係数</t>
    <phoneticPr fontId="6"/>
  </si>
  <si>
    <t>265_調整係数</t>
    <phoneticPr fontId="6"/>
  </si>
  <si>
    <t>266_基礎係数</t>
    <phoneticPr fontId="6"/>
  </si>
  <si>
    <t>267_調整係数</t>
    <phoneticPr fontId="6"/>
  </si>
  <si>
    <t>270_</t>
    <phoneticPr fontId="6"/>
  </si>
  <si>
    <t>271_基礎係数2</t>
    <rPh sb="4" eb="6">
      <t>キソ</t>
    </rPh>
    <rPh sb="6" eb="8">
      <t>ケイスウ</t>
    </rPh>
    <phoneticPr fontId="6"/>
  </si>
  <si>
    <t>272_調整係数2</t>
    <phoneticPr fontId="6"/>
  </si>
  <si>
    <t>273_基礎係数</t>
    <phoneticPr fontId="6"/>
  </si>
  <si>
    <t>274_調整係数</t>
    <phoneticPr fontId="6"/>
  </si>
  <si>
    <t>275_基礎係数</t>
    <phoneticPr fontId="6"/>
  </si>
  <si>
    <t>276_調整係数</t>
    <phoneticPr fontId="6"/>
  </si>
  <si>
    <t>277_基礎係数</t>
    <rPh sb="4" eb="6">
      <t>キソ</t>
    </rPh>
    <rPh sb="6" eb="8">
      <t>ケイスウ</t>
    </rPh>
    <phoneticPr fontId="6"/>
  </si>
  <si>
    <t>278_調整係数</t>
    <phoneticPr fontId="6"/>
  </si>
  <si>
    <t>279_基礎係数</t>
    <phoneticPr fontId="6"/>
  </si>
  <si>
    <t>280_調整係数</t>
    <phoneticPr fontId="6"/>
  </si>
  <si>
    <t>281_基礎係数</t>
    <phoneticPr fontId="6"/>
  </si>
  <si>
    <t>282_調整係数</t>
    <phoneticPr fontId="6"/>
  </si>
  <si>
    <t>283_基礎係数</t>
    <rPh sb="4" eb="6">
      <t>キソ</t>
    </rPh>
    <rPh sb="6" eb="8">
      <t>ケイスウ</t>
    </rPh>
    <phoneticPr fontId="6"/>
  </si>
  <si>
    <t>284_調整係数</t>
    <phoneticPr fontId="6"/>
  </si>
  <si>
    <t>285_</t>
    <phoneticPr fontId="6"/>
  </si>
  <si>
    <t>286_需要家自身が調達した証書等に係る排出量のうち無効化した量</t>
    <phoneticPr fontId="6"/>
  </si>
  <si>
    <t>290_実排出量</t>
    <phoneticPr fontId="6"/>
  </si>
  <si>
    <t>292_実排出量</t>
    <phoneticPr fontId="6"/>
  </si>
  <si>
    <t>293_調整後排出量</t>
    <phoneticPr fontId="6"/>
  </si>
  <si>
    <t>需要家自身が調達した証書等に係る排出量のうち無効化した量（再エネ由来）　※５</t>
    <rPh sb="0" eb="3">
      <t>ジュヨウカ</t>
    </rPh>
    <rPh sb="3" eb="5">
      <t>ジシン</t>
    </rPh>
    <rPh sb="6" eb="8">
      <t>チョウタツ</t>
    </rPh>
    <rPh sb="10" eb="12">
      <t>ショウショ</t>
    </rPh>
    <rPh sb="12" eb="13">
      <t>トウ</t>
    </rPh>
    <rPh sb="14" eb="15">
      <t>カカ</t>
    </rPh>
    <rPh sb="16" eb="19">
      <t>ハイシュツリョウ</t>
    </rPh>
    <rPh sb="22" eb="25">
      <t>ムコウカ</t>
    </rPh>
    <rPh sb="27" eb="28">
      <t>リョウ</t>
    </rPh>
    <rPh sb="29" eb="30">
      <t>サイ</t>
    </rPh>
    <rPh sb="32" eb="34">
      <t>ユライ</t>
    </rPh>
    <phoneticPr fontId="6"/>
  </si>
  <si>
    <t>需要家自身が調達した証書等に係る排出量のうち無効化した量（再エネ由来）　※６</t>
    <rPh sb="0" eb="3">
      <t>ジュヨウカ</t>
    </rPh>
    <rPh sb="3" eb="5">
      <t>ジシン</t>
    </rPh>
    <rPh sb="6" eb="8">
      <t>チョウタツ</t>
    </rPh>
    <rPh sb="10" eb="12">
      <t>ショウショ</t>
    </rPh>
    <rPh sb="12" eb="13">
      <t>トウ</t>
    </rPh>
    <rPh sb="14" eb="15">
      <t>カカ</t>
    </rPh>
    <rPh sb="16" eb="19">
      <t>ハイシュツリョウ</t>
    </rPh>
    <rPh sb="22" eb="25">
      <t>ムコウカ</t>
    </rPh>
    <rPh sb="27" eb="28">
      <t>リョウ</t>
    </rPh>
    <rPh sb="29" eb="30">
      <t>サイ</t>
    </rPh>
    <rPh sb="32" eb="34">
      <t>ユライ</t>
    </rPh>
    <phoneticPr fontId="6"/>
  </si>
  <si>
    <t>再生可能エネルギー熱の種類</t>
    <rPh sb="0" eb="2">
      <t>サイセイ</t>
    </rPh>
    <rPh sb="2" eb="4">
      <t>カノウ</t>
    </rPh>
    <rPh sb="9" eb="10">
      <t>ネツ</t>
    </rPh>
    <rPh sb="11" eb="13">
      <t>シュルイ</t>
    </rPh>
    <phoneticPr fontId="6"/>
  </si>
  <si>
    <t xml:space="preserve">再エネ熱の導入状況
</t>
    <rPh sb="3" eb="4">
      <t>ネツ</t>
    </rPh>
    <rPh sb="5" eb="7">
      <t>ドウニュウ</t>
    </rPh>
    <rPh sb="7" eb="9">
      <t>ジョウキョウ</t>
    </rPh>
    <phoneticPr fontId="6"/>
  </si>
  <si>
    <t>GJ</t>
    <phoneticPr fontId="6"/>
  </si>
  <si>
    <t>地熱</t>
    <rPh sb="0" eb="2">
      <t>チネツ</t>
    </rPh>
    <phoneticPr fontId="6"/>
  </si>
  <si>
    <t>温泉熱</t>
    <rPh sb="0" eb="3">
      <t>オンセンネツ</t>
    </rPh>
    <phoneticPr fontId="6"/>
  </si>
  <si>
    <t>太陽熱</t>
    <rPh sb="0" eb="3">
      <t>タイヨウネツ</t>
    </rPh>
    <phoneticPr fontId="6"/>
  </si>
  <si>
    <t>雪氷熱</t>
    <rPh sb="0" eb="2">
      <t>セッピョウ</t>
    </rPh>
    <rPh sb="2" eb="3">
      <t>ネツ</t>
    </rPh>
    <phoneticPr fontId="6"/>
  </si>
  <si>
    <t>水素・アンモニアの使用</t>
    <rPh sb="0" eb="2">
      <t>スイソ</t>
    </rPh>
    <rPh sb="9" eb="11">
      <t>シヨウ</t>
    </rPh>
    <phoneticPr fontId="6"/>
  </si>
  <si>
    <t>水素・アンモニアの使用状況</t>
    <rPh sb="0" eb="2">
      <t>スイソ</t>
    </rPh>
    <rPh sb="9" eb="11">
      <t>シヨウ</t>
    </rPh>
    <rPh sb="11" eb="13">
      <t>ジョウキョウ</t>
    </rPh>
    <phoneticPr fontId="6"/>
  </si>
  <si>
    <t>水素</t>
    <rPh sb="0" eb="2">
      <t>スイソ</t>
    </rPh>
    <phoneticPr fontId="6"/>
  </si>
  <si>
    <t>アンモニア</t>
    <phoneticPr fontId="6"/>
  </si>
  <si>
    <t>t</t>
    <phoneticPr fontId="6"/>
  </si>
  <si>
    <t>t-CO2</t>
    <phoneticPr fontId="6"/>
  </si>
  <si>
    <t>温室効果ガス算定排出量又は調整後温室効果ガス排出量の算定に用いた国内認証排出削減量、無効化をした海外認証排出削減量又は非化石電源二酸化炭素削減相当量
記載した場合は、クレジット等の取得を証明する資料の写しを添付すること。</t>
    <rPh sb="75" eb="77">
      <t>キサイ</t>
    </rPh>
    <rPh sb="79" eb="81">
      <t>バアイ</t>
    </rPh>
    <phoneticPr fontId="6"/>
  </si>
  <si>
    <t>t-CO2</t>
    <phoneticPr fontId="6"/>
  </si>
  <si>
    <t>需要家自身が創出した証書等に係る排出量のうち他者へ移転した量（再エネ由来）　※５</t>
    <rPh sb="31" eb="32">
      <t>サイ</t>
    </rPh>
    <rPh sb="34" eb="36">
      <t>ユライ</t>
    </rPh>
    <phoneticPr fontId="6"/>
  </si>
  <si>
    <t>①　非化石電源二酸化炭素削減相当量</t>
    <rPh sb="2" eb="5">
      <t>ヒカセキ</t>
    </rPh>
    <rPh sb="5" eb="7">
      <t>デンゲン</t>
    </rPh>
    <rPh sb="7" eb="10">
      <t>ニサンカ</t>
    </rPh>
    <rPh sb="10" eb="12">
      <t>タンソ</t>
    </rPh>
    <rPh sb="12" eb="14">
      <t>サクゲン</t>
    </rPh>
    <rPh sb="14" eb="17">
      <t>ソウトウリョウ</t>
    </rPh>
    <phoneticPr fontId="6"/>
  </si>
  <si>
    <t>需要家自身が創出した証書等に係る排出量のうち他者へ移転した量（再エネ由来）　①＋②　※６</t>
    <rPh sb="31" eb="32">
      <t>サイ</t>
    </rPh>
    <rPh sb="34" eb="36">
      <t>ユライ</t>
    </rPh>
    <phoneticPr fontId="6"/>
  </si>
  <si>
    <t>②　国内認証排出削減量（グリーン電力証書由来、Jークレジット、国内クレジット及びオフセット・クレジット（J-VER）のうち再エネ電力由来のもの）</t>
    <rPh sb="2" eb="4">
      <t>コクナイ</t>
    </rPh>
    <rPh sb="4" eb="6">
      <t>ニンショウ</t>
    </rPh>
    <rPh sb="6" eb="8">
      <t>ハイシュツ</t>
    </rPh>
    <rPh sb="8" eb="11">
      <t>サクゲンリョウ</t>
    </rPh>
    <rPh sb="16" eb="18">
      <t>デンリョク</t>
    </rPh>
    <rPh sb="18" eb="20">
      <t>ショウショ</t>
    </rPh>
    <rPh sb="20" eb="22">
      <t>ユライ</t>
    </rPh>
    <phoneticPr fontId="6"/>
  </si>
  <si>
    <t>※こちらの表については、個社ごとにデータの公表はしませんが、県内事業者の導入量の合計を公表する場合があります。</t>
    <rPh sb="5" eb="6">
      <t>ヒョウ</t>
    </rPh>
    <rPh sb="12" eb="13">
      <t>コ</t>
    </rPh>
    <rPh sb="13" eb="14">
      <t>シャ</t>
    </rPh>
    <rPh sb="21" eb="23">
      <t>コウヒョウ</t>
    </rPh>
    <rPh sb="30" eb="32">
      <t>ケンナイ</t>
    </rPh>
    <rPh sb="32" eb="35">
      <t>ジギョウシャ</t>
    </rPh>
    <rPh sb="36" eb="39">
      <t>ドウニュウリョウ</t>
    </rPh>
    <rPh sb="40" eb="42">
      <t>ゴウケイ</t>
    </rPh>
    <rPh sb="43" eb="45">
      <t>コウヒョウ</t>
    </rPh>
    <rPh sb="47" eb="49">
      <t>バアイ</t>
    </rPh>
    <phoneticPr fontId="6"/>
  </si>
  <si>
    <t>※こちらの表については、個社ごとにデータの公表はしませんが、県内事業者の導入量の合計を公表する場合があります。</t>
    <phoneticPr fontId="6"/>
  </si>
  <si>
    <t>表３　その他再エネ熱・水素等の利活用の状況表</t>
    <rPh sb="0" eb="1">
      <t>ヒョウ</t>
    </rPh>
    <rPh sb="5" eb="6">
      <t>タ</t>
    </rPh>
    <rPh sb="6" eb="7">
      <t>サイ</t>
    </rPh>
    <rPh sb="9" eb="10">
      <t>ネツ</t>
    </rPh>
    <rPh sb="11" eb="13">
      <t>スイソ</t>
    </rPh>
    <rPh sb="13" eb="14">
      <t>トウ</t>
    </rPh>
    <rPh sb="15" eb="18">
      <t>リカツヨウ</t>
    </rPh>
    <rPh sb="19" eb="21">
      <t>ジョウキョウ</t>
    </rPh>
    <rPh sb="21" eb="22">
      <t>ヒョウ</t>
    </rPh>
    <phoneticPr fontId="6"/>
  </si>
  <si>
    <t>t-CO2</t>
    <phoneticPr fontId="6"/>
  </si>
  <si>
    <t>他人から供給された電気及び
熱の使用に伴うエネルギー起源CO₂</t>
    <phoneticPr fontId="6"/>
  </si>
  <si>
    <t>　　　　中堅企業とは･･･従業員数2,000人以下の会社・個人
　　　　　　　　　　　 注：中小企業者除く</t>
    <phoneticPr fontId="4"/>
  </si>
  <si>
    <t>※１：　大企業とは･･･従業員数2,000人超の会社・個人（みなし大企業は考慮しません。）
　　　　　　　　　　 注：中小企業者除く（従業員数2,000人超であっても、資本金要件により中小企業者に該当する場合がある）</t>
    <rPh sb="4" eb="7">
      <t>ダイキギョウ</t>
    </rPh>
    <rPh sb="12" eb="15">
      <t>ジュウギョウイン</t>
    </rPh>
    <rPh sb="15" eb="16">
      <t>スウ</t>
    </rPh>
    <rPh sb="21" eb="22">
      <t>ニン</t>
    </rPh>
    <rPh sb="22" eb="23">
      <t>コ</t>
    </rPh>
    <rPh sb="24" eb="26">
      <t>カイシャ</t>
    </rPh>
    <rPh sb="27" eb="29">
      <t>コジン</t>
    </rPh>
    <rPh sb="33" eb="36">
      <t>ダイキギョウ</t>
    </rPh>
    <rPh sb="37" eb="39">
      <t>コウリョ</t>
    </rPh>
    <rPh sb="57" eb="58">
      <t>チュウ</t>
    </rPh>
    <phoneticPr fontId="4"/>
  </si>
  <si>
    <t>　　　　中小企業とは･･･以下の表のとおり。</t>
    <phoneticPr fontId="4"/>
  </si>
  <si>
    <t>業種</t>
    <rPh sb="0" eb="2">
      <t>ギョウシュ</t>
    </rPh>
    <phoneticPr fontId="4"/>
  </si>
  <si>
    <t>①製造業その他
※②～④を除く</t>
    <rPh sb="1" eb="4">
      <t>セイゾウギョウ</t>
    </rPh>
    <rPh sb="6" eb="7">
      <t>タ</t>
    </rPh>
    <rPh sb="13" eb="14">
      <t>ノゾ</t>
    </rPh>
    <phoneticPr fontId="4"/>
  </si>
  <si>
    <t>②卸売業</t>
    <rPh sb="1" eb="2">
      <t>オロシ</t>
    </rPh>
    <rPh sb="2" eb="3">
      <t>ウ</t>
    </rPh>
    <rPh sb="3" eb="4">
      <t>ギョウ</t>
    </rPh>
    <phoneticPr fontId="4"/>
  </si>
  <si>
    <t>③サービス業</t>
    <rPh sb="5" eb="6">
      <t>ギョウ</t>
    </rPh>
    <phoneticPr fontId="4"/>
  </si>
  <si>
    <t>④小売業</t>
    <rPh sb="1" eb="4">
      <t>コウリギョウ</t>
    </rPh>
    <phoneticPr fontId="4"/>
  </si>
  <si>
    <t>資本金</t>
    <rPh sb="0" eb="3">
      <t>シホンキン</t>
    </rPh>
    <phoneticPr fontId="4"/>
  </si>
  <si>
    <t>従業員数</t>
    <rPh sb="0" eb="3">
      <t>ジュウギョウイン</t>
    </rPh>
    <rPh sb="3" eb="4">
      <t>スウ</t>
    </rPh>
    <phoneticPr fontId="4"/>
  </si>
  <si>
    <t>下記のいずれかを満たす会社・個人</t>
    <rPh sb="0" eb="2">
      <t>カキ</t>
    </rPh>
    <rPh sb="8" eb="9">
      <t>ミ</t>
    </rPh>
    <rPh sb="11" eb="13">
      <t>カイシャ</t>
    </rPh>
    <rPh sb="14" eb="16">
      <t>コジン</t>
    </rPh>
    <phoneticPr fontId="4"/>
  </si>
  <si>
    <t>3億円以下</t>
    <rPh sb="1" eb="3">
      <t>オクエン</t>
    </rPh>
    <rPh sb="3" eb="5">
      <t>イカ</t>
    </rPh>
    <phoneticPr fontId="4"/>
  </si>
  <si>
    <t>1億円以下</t>
    <rPh sb="1" eb="3">
      <t>オクエン</t>
    </rPh>
    <rPh sb="3" eb="5">
      <t>イカ</t>
    </rPh>
    <phoneticPr fontId="4"/>
  </si>
  <si>
    <t>5千万円以下</t>
    <rPh sb="1" eb="4">
      <t>センマンエン</t>
    </rPh>
    <rPh sb="4" eb="6">
      <t>イカ</t>
    </rPh>
    <phoneticPr fontId="4"/>
  </si>
  <si>
    <t>300人以下</t>
    <rPh sb="3" eb="4">
      <t>ニン</t>
    </rPh>
    <rPh sb="4" eb="6">
      <t>イカ</t>
    </rPh>
    <phoneticPr fontId="4"/>
  </si>
  <si>
    <t>100人以下</t>
    <rPh sb="3" eb="6">
      <t>ニンイカ</t>
    </rPh>
    <phoneticPr fontId="4"/>
  </si>
  <si>
    <t>50人以下</t>
    <rPh sb="2" eb="3">
      <t>ニン</t>
    </rPh>
    <rPh sb="3" eb="5">
      <t>イカ</t>
    </rPh>
    <phoneticPr fontId="4"/>
  </si>
  <si>
    <t>中小企業　※中小企業基本法の定義のとおり。欄外の表を参照してください。</t>
    <rPh sb="0" eb="2">
      <t>チュウショウ</t>
    </rPh>
    <rPh sb="2" eb="4">
      <t>キギョウ</t>
    </rPh>
    <rPh sb="6" eb="8">
      <t>チュウショウ</t>
    </rPh>
    <rPh sb="8" eb="10">
      <t>キギョウ</t>
    </rPh>
    <rPh sb="10" eb="13">
      <t>キホンホウ</t>
    </rPh>
    <rPh sb="14" eb="16">
      <t>テイギ</t>
    </rPh>
    <rPh sb="21" eb="23">
      <t>ランガイ</t>
    </rPh>
    <rPh sb="24" eb="25">
      <t>ヒョウ</t>
    </rPh>
    <rPh sb="26" eb="28">
      <t>サンショウ</t>
    </rPh>
    <phoneticPr fontId="6"/>
  </si>
  <si>
    <t>大企業　　※従業員数2,000人超の会社・個人（みなし大企業は考慮しません。）</t>
    <rPh sb="0" eb="3">
      <t>ダイキギョウ</t>
    </rPh>
    <phoneticPr fontId="6"/>
  </si>
  <si>
    <t>中堅企業　※従業員数2,000人以下の会社・個人（中小企業者除く。）</t>
    <rPh sb="0" eb="2">
      <t>チュウケン</t>
    </rPh>
    <rPh sb="2" eb="4">
      <t>キギョウ</t>
    </rPh>
    <phoneticPr fontId="6"/>
  </si>
  <si>
    <t>　</t>
    <phoneticPr fontId="6"/>
  </si>
  <si>
    <t>①　無効化をした国内認証排出削減量又は非化石電源二酸化炭素削減相当量（再エネ由来）</t>
    <phoneticPr fontId="6"/>
  </si>
  <si>
    <t>②　無効化をした国内認証排出削減量又は非化石電源二酸化炭素削減相当量（再エネ由来以外）</t>
    <rPh sb="40" eb="42">
      <t>イガイ</t>
    </rPh>
    <phoneticPr fontId="6"/>
  </si>
  <si>
    <t>③　無効化をした海外認証排出削減量</t>
    <phoneticPr fontId="6"/>
  </si>
  <si>
    <t>その他</t>
    <rPh sb="2" eb="3">
      <t>タ</t>
    </rPh>
    <phoneticPr fontId="6"/>
  </si>
  <si>
    <t>287_需要家自身が調達した証書等に係る排出量のうち無効化した量</t>
  </si>
  <si>
    <t>移転分</t>
    <rPh sb="0" eb="2">
      <t>イテン</t>
    </rPh>
    <rPh sb="2" eb="3">
      <t>ブン</t>
    </rPh>
    <phoneticPr fontId="6"/>
  </si>
  <si>
    <t>288_非化石電源二酸化炭素削減相当量</t>
    <rPh sb="4" eb="7">
      <t>ヒカセキ</t>
    </rPh>
    <rPh sb="7" eb="9">
      <t>デンゲン</t>
    </rPh>
    <rPh sb="9" eb="12">
      <t>ニサンカ</t>
    </rPh>
    <rPh sb="12" eb="14">
      <t>タンソ</t>
    </rPh>
    <rPh sb="14" eb="16">
      <t>サクゲン</t>
    </rPh>
    <rPh sb="16" eb="19">
      <t>ソウトウリョウ</t>
    </rPh>
    <phoneticPr fontId="6"/>
  </si>
  <si>
    <t>289_国内認証排出削減量</t>
    <rPh sb="4" eb="6">
      <t>コクナイ</t>
    </rPh>
    <rPh sb="6" eb="8">
      <t>ニンショウ</t>
    </rPh>
    <rPh sb="8" eb="10">
      <t>ハイシュツ</t>
    </rPh>
    <rPh sb="10" eb="12">
      <t>サクゲン</t>
    </rPh>
    <rPh sb="12" eb="13">
      <t>リョウ</t>
    </rPh>
    <phoneticPr fontId="6"/>
  </si>
  <si>
    <t>291_調整後排出量</t>
    <phoneticPr fontId="6"/>
  </si>
  <si>
    <t>294_実排出量</t>
    <phoneticPr fontId="6"/>
  </si>
  <si>
    <t>295_調整後排出量</t>
    <phoneticPr fontId="6"/>
  </si>
  <si>
    <t>296_非エネルギー起源</t>
    <phoneticPr fontId="6"/>
  </si>
  <si>
    <t>297_非エネルギー起源【うち廃棄物の原燃料使用（F）】</t>
    <phoneticPr fontId="6"/>
  </si>
  <si>
    <t>298_メタン（CH4）</t>
    <phoneticPr fontId="6"/>
  </si>
  <si>
    <t>299_一酸化二窒素（N2O）</t>
    <phoneticPr fontId="6"/>
  </si>
  <si>
    <t>300_ハイドロフルオロカーボン（HFC）</t>
    <phoneticPr fontId="6"/>
  </si>
  <si>
    <t>301_パーフルオロカーボン（PFC）</t>
    <phoneticPr fontId="6"/>
  </si>
  <si>
    <t>302_六ふっ化硫黄（SF6）</t>
    <phoneticPr fontId="6"/>
  </si>
  <si>
    <t>303_三ふっ化窒素（NF3）</t>
    <phoneticPr fontId="6"/>
  </si>
  <si>
    <t>控除</t>
    <rPh sb="0" eb="2">
      <t>コウジョ</t>
    </rPh>
    <phoneticPr fontId="6"/>
  </si>
  <si>
    <t>304_無効化をした国内認証排出削減量、無効化をした海外認証排出削減量又は非化石電源二酸化炭素削減相当量</t>
    <phoneticPr fontId="6"/>
  </si>
  <si>
    <t>305_①　無効化をした国内認証排出削減量又は非化石電源二酸化炭素削減相当量（再エネ由来）</t>
    <phoneticPr fontId="6"/>
  </si>
  <si>
    <t>306_②　無効化をした国内認証排出削減量又は非化石電源二酸化炭素削減相当量（再エネ由来以外）</t>
    <phoneticPr fontId="6"/>
  </si>
  <si>
    <t>307_③　無効化をした海外認証排出削減量</t>
    <phoneticPr fontId="6"/>
  </si>
  <si>
    <t>④　自らが創出した国内認証排出削減量のうち他者へ移転した量（再エネ由来）</t>
    <phoneticPr fontId="6"/>
  </si>
  <si>
    <t>⑤　自らが創出した国内認証排出削減量のうち他者へ移転した量（再エネ由来以外）</t>
    <rPh sb="35" eb="37">
      <t>イガイ</t>
    </rPh>
    <phoneticPr fontId="6"/>
  </si>
  <si>
    <t>加算</t>
    <rPh sb="0" eb="2">
      <t>カサン</t>
    </rPh>
    <phoneticPr fontId="6"/>
  </si>
  <si>
    <t>309_自らが創出した国内認証排出削減量のうち他者へ移転した量</t>
    <phoneticPr fontId="6"/>
  </si>
  <si>
    <t>310_④　需要家自身が創出した証書等に係る排出量のうち他者へ移転した量（再エネ由来）</t>
    <phoneticPr fontId="6"/>
  </si>
  <si>
    <t>311_⑤　需要家自身が創出した証書等に係る排出量のうち他者へ移転した量（再エネ由来以外）</t>
    <phoneticPr fontId="6"/>
  </si>
  <si>
    <t>312_実排出量</t>
    <phoneticPr fontId="6"/>
  </si>
  <si>
    <t>313_直接排出</t>
    <rPh sb="4" eb="6">
      <t>チョクセツ</t>
    </rPh>
    <rPh sb="6" eb="8">
      <t>ハイシュツ</t>
    </rPh>
    <phoneticPr fontId="6"/>
  </si>
  <si>
    <t>314_間接排出</t>
    <rPh sb="4" eb="6">
      <t>カンセツ</t>
    </rPh>
    <rPh sb="6" eb="8">
      <t>ハイシュツ</t>
    </rPh>
    <phoneticPr fontId="6"/>
  </si>
  <si>
    <t>315_その他ガス</t>
    <rPh sb="6" eb="7">
      <t>タ</t>
    </rPh>
    <phoneticPr fontId="6"/>
  </si>
  <si>
    <t>316_控除後排出量（G）</t>
    <rPh sb="4" eb="6">
      <t>コウジョ</t>
    </rPh>
    <phoneticPr fontId="6"/>
  </si>
  <si>
    <t>319_水力</t>
    <rPh sb="4" eb="6">
      <t>スイリョク</t>
    </rPh>
    <phoneticPr fontId="6"/>
  </si>
  <si>
    <t>318_太陽光</t>
    <rPh sb="4" eb="7">
      <t>タイヨウコウ</t>
    </rPh>
    <phoneticPr fontId="6"/>
  </si>
  <si>
    <t>320_地中熱</t>
    <rPh sb="4" eb="6">
      <t>チチュウ</t>
    </rPh>
    <rPh sb="6" eb="7">
      <t>ネツ</t>
    </rPh>
    <phoneticPr fontId="6"/>
  </si>
  <si>
    <t>321_その他</t>
    <rPh sb="6" eb="7">
      <t>タ</t>
    </rPh>
    <phoneticPr fontId="6"/>
  </si>
  <si>
    <t>322_オンサイトPPA</t>
    <phoneticPr fontId="6"/>
  </si>
  <si>
    <t>323_自営線</t>
    <rPh sb="4" eb="6">
      <t>ジエイ</t>
    </rPh>
    <rPh sb="6" eb="7">
      <t>セン</t>
    </rPh>
    <phoneticPr fontId="6"/>
  </si>
  <si>
    <t>324_自己託送</t>
    <rPh sb="4" eb="6">
      <t>ジコ</t>
    </rPh>
    <rPh sb="6" eb="8">
      <t>タクソウ</t>
    </rPh>
    <phoneticPr fontId="6"/>
  </si>
  <si>
    <t>325_オフサイトPPA</t>
    <phoneticPr fontId="6"/>
  </si>
  <si>
    <t>326_合計（再エネ設備）</t>
    <rPh sb="4" eb="6">
      <t>ゴウケイ</t>
    </rPh>
    <rPh sb="7" eb="8">
      <t>サイ</t>
    </rPh>
    <rPh sb="10" eb="12">
      <t>セツビ</t>
    </rPh>
    <phoneticPr fontId="6"/>
  </si>
  <si>
    <t>327_再エネ電力買電</t>
    <rPh sb="4" eb="5">
      <t>サイ</t>
    </rPh>
    <rPh sb="7" eb="9">
      <t>デンリョク</t>
    </rPh>
    <rPh sb="9" eb="11">
      <t>バイデン</t>
    </rPh>
    <phoneticPr fontId="6"/>
  </si>
  <si>
    <t>328_証書</t>
    <rPh sb="4" eb="6">
      <t>ショウショ</t>
    </rPh>
    <phoneticPr fontId="6"/>
  </si>
  <si>
    <t>329_太陽光</t>
    <rPh sb="4" eb="7">
      <t>タイヨウコウ</t>
    </rPh>
    <phoneticPr fontId="6"/>
  </si>
  <si>
    <t>330_水力</t>
    <rPh sb="4" eb="6">
      <t>スイリョク</t>
    </rPh>
    <phoneticPr fontId="6"/>
  </si>
  <si>
    <t>331_地中熱</t>
    <rPh sb="4" eb="6">
      <t>チチュウ</t>
    </rPh>
    <rPh sb="6" eb="7">
      <t>ネツ</t>
    </rPh>
    <phoneticPr fontId="6"/>
  </si>
  <si>
    <t>332_その他</t>
    <rPh sb="6" eb="7">
      <t>タ</t>
    </rPh>
    <phoneticPr fontId="6"/>
  </si>
  <si>
    <t>333_オンサイトPPA</t>
    <phoneticPr fontId="6"/>
  </si>
  <si>
    <t>334_自営線</t>
    <rPh sb="4" eb="6">
      <t>ジエイ</t>
    </rPh>
    <rPh sb="6" eb="7">
      <t>セン</t>
    </rPh>
    <phoneticPr fontId="6"/>
  </si>
  <si>
    <t>335_自己託送</t>
    <rPh sb="4" eb="6">
      <t>ジコ</t>
    </rPh>
    <rPh sb="6" eb="8">
      <t>タクソウ</t>
    </rPh>
    <phoneticPr fontId="6"/>
  </si>
  <si>
    <t>336_オフサイトPPA</t>
    <phoneticPr fontId="6"/>
  </si>
  <si>
    <t>337_合計（再エネ設備）</t>
    <rPh sb="4" eb="6">
      <t>ゴウケイ</t>
    </rPh>
    <rPh sb="7" eb="8">
      <t>サイ</t>
    </rPh>
    <rPh sb="10" eb="12">
      <t>セツビ</t>
    </rPh>
    <phoneticPr fontId="6"/>
  </si>
  <si>
    <t>338_再エネ電力</t>
    <rPh sb="4" eb="5">
      <t>サイ</t>
    </rPh>
    <rPh sb="7" eb="9">
      <t>デンリョク</t>
    </rPh>
    <phoneticPr fontId="6"/>
  </si>
  <si>
    <t>339_証書</t>
    <rPh sb="4" eb="6">
      <t>ショウショ</t>
    </rPh>
    <phoneticPr fontId="6"/>
  </si>
  <si>
    <t>再エネ熱</t>
    <rPh sb="0" eb="1">
      <t>サイ</t>
    </rPh>
    <rPh sb="3" eb="4">
      <t>ネツ</t>
    </rPh>
    <phoneticPr fontId="6"/>
  </si>
  <si>
    <t>水素・アンモニア</t>
    <rPh sb="0" eb="2">
      <t>スイソ</t>
    </rPh>
    <phoneticPr fontId="6"/>
  </si>
  <si>
    <t>報告対象年度</t>
    <rPh sb="0" eb="2">
      <t>ホウコク</t>
    </rPh>
    <rPh sb="2" eb="4">
      <t>タイショウ</t>
    </rPh>
    <rPh sb="4" eb="6">
      <t>ネンド</t>
    </rPh>
    <phoneticPr fontId="6"/>
  </si>
  <si>
    <t>340_太陽熱</t>
    <rPh sb="4" eb="7">
      <t>タイヨウネツ</t>
    </rPh>
    <phoneticPr fontId="6"/>
  </si>
  <si>
    <t>341_温泉熱</t>
    <rPh sb="4" eb="7">
      <t>オンセンネツ</t>
    </rPh>
    <phoneticPr fontId="6"/>
  </si>
  <si>
    <t>342_雪氷熱</t>
    <rPh sb="4" eb="6">
      <t>セッピョウ</t>
    </rPh>
    <rPh sb="6" eb="7">
      <t>ネツ</t>
    </rPh>
    <phoneticPr fontId="6"/>
  </si>
  <si>
    <t>343_地熱</t>
    <rPh sb="4" eb="6">
      <t>チネツ</t>
    </rPh>
    <phoneticPr fontId="6"/>
  </si>
  <si>
    <t>344_その他</t>
    <rPh sb="6" eb="7">
      <t>タ</t>
    </rPh>
    <phoneticPr fontId="6"/>
  </si>
  <si>
    <t>目標年度</t>
    <rPh sb="0" eb="2">
      <t>モクヒョウ</t>
    </rPh>
    <rPh sb="2" eb="4">
      <t>ネンド</t>
    </rPh>
    <phoneticPr fontId="6"/>
  </si>
  <si>
    <t>345_太陽熱</t>
    <rPh sb="4" eb="7">
      <t>タイヨウネツ</t>
    </rPh>
    <phoneticPr fontId="6"/>
  </si>
  <si>
    <t>346_温泉熱</t>
    <rPh sb="4" eb="7">
      <t>オンセンネツ</t>
    </rPh>
    <phoneticPr fontId="6"/>
  </si>
  <si>
    <t>347_雪氷熱</t>
    <rPh sb="4" eb="6">
      <t>セッピョウ</t>
    </rPh>
    <rPh sb="6" eb="7">
      <t>ネツ</t>
    </rPh>
    <phoneticPr fontId="6"/>
  </si>
  <si>
    <t>348_地熱</t>
    <rPh sb="4" eb="6">
      <t>チネツ</t>
    </rPh>
    <phoneticPr fontId="6"/>
  </si>
  <si>
    <t>349_その他</t>
    <rPh sb="6" eb="7">
      <t>タ</t>
    </rPh>
    <phoneticPr fontId="6"/>
  </si>
  <si>
    <t>報告年度</t>
    <rPh sb="0" eb="2">
      <t>ホウコク</t>
    </rPh>
    <rPh sb="2" eb="4">
      <t>ネンド</t>
    </rPh>
    <phoneticPr fontId="6"/>
  </si>
  <si>
    <t>350_水素</t>
    <rPh sb="4" eb="6">
      <t>スイソ</t>
    </rPh>
    <phoneticPr fontId="6"/>
  </si>
  <si>
    <t>351_アンモニア</t>
    <phoneticPr fontId="6"/>
  </si>
  <si>
    <t>352_水素</t>
    <rPh sb="4" eb="6">
      <t>スイソ</t>
    </rPh>
    <phoneticPr fontId="6"/>
  </si>
  <si>
    <t>353_アンモニア</t>
    <phoneticPr fontId="6"/>
  </si>
  <si>
    <t>表３</t>
    <rPh sb="0" eb="1">
      <t>ヒョウ</t>
    </rPh>
    <phoneticPr fontId="6"/>
  </si>
  <si>
    <t>その他　（　　　）</t>
    <phoneticPr fontId="6"/>
  </si>
  <si>
    <r>
      <t>電気</t>
    </r>
    <r>
      <rPr>
        <sz val="8"/>
        <rFont val="ＭＳ Ｐゴシック"/>
        <family val="3"/>
        <charset val="128"/>
      </rPr>
      <t>※７</t>
    </r>
    <phoneticPr fontId="5"/>
  </si>
  <si>
    <t>自家発電　※８</t>
    <phoneticPr fontId="6"/>
  </si>
  <si>
    <r>
      <t>うち　廃棄物の原燃料使用（Ｆ）</t>
    </r>
    <r>
      <rPr>
        <sz val="9"/>
        <rFont val="ＭＳ Ｐゴシック"/>
        <family val="3"/>
        <charset val="128"/>
      </rPr>
      <t>※９</t>
    </r>
    <rPh sb="3" eb="6">
      <t>ハイキブツ</t>
    </rPh>
    <rPh sb="7" eb="10">
      <t>ゲンネンリョウ</t>
    </rPh>
    <rPh sb="10" eb="12">
      <t>シヨウ</t>
    </rPh>
    <phoneticPr fontId="5"/>
  </si>
  <si>
    <t>無効化をした国内認証排出削減量、無効化をした海外認証排出削減量又は非化石電源二酸化炭素削減相当量　（①＋②＋③）※１０</t>
    <phoneticPr fontId="6"/>
  </si>
  <si>
    <t>自らが創出した国内認証排出削減量のうち他者へ移転した量（④＋⑤）※１１</t>
    <phoneticPr fontId="6"/>
  </si>
  <si>
    <r>
      <t>控除後排出量（Ｇ）</t>
    </r>
    <r>
      <rPr>
        <sz val="9"/>
        <rFont val="ＭＳ Ｐゴシック"/>
        <family val="3"/>
        <charset val="128"/>
      </rPr>
      <t>※１２</t>
    </r>
    <rPh sb="0" eb="2">
      <t>コウジョ</t>
    </rPh>
    <rPh sb="2" eb="3">
      <t>ゴ</t>
    </rPh>
    <rPh sb="3" eb="6">
      <t>ハイシュツリョウ</t>
    </rPh>
    <phoneticPr fontId="5"/>
  </si>
  <si>
    <t>※９：</t>
    <phoneticPr fontId="5"/>
  </si>
  <si>
    <t>※１２：</t>
    <phoneticPr fontId="6"/>
  </si>
  <si>
    <t>※７：</t>
    <phoneticPr fontId="6"/>
  </si>
  <si>
    <r>
      <t>表２「再エネ設備から得られた電気（自己保有、オンサイトPPA、自営線、自己託送、オフサイトPPA）」に該当する場合は、</t>
    </r>
    <r>
      <rPr>
        <u/>
        <sz val="8"/>
        <rFont val="ＭＳ Ｐゴシック"/>
        <family val="3"/>
        <charset val="128"/>
      </rPr>
      <t>こちらには記載せず</t>
    </r>
    <r>
      <rPr>
        <sz val="8"/>
        <rFont val="ＭＳ Ｐゴシック"/>
        <family val="3"/>
        <charset val="128"/>
      </rPr>
      <t>表2に記載してください。
電気事業者から環境価値が付加された電気を買電している場合については表1及び表2の両方に記載してください。</t>
    </r>
    <rPh sb="0" eb="1">
      <t>ヒョウ</t>
    </rPh>
    <rPh sb="3" eb="4">
      <t>サイ</t>
    </rPh>
    <rPh sb="6" eb="8">
      <t>セツビ</t>
    </rPh>
    <rPh sb="10" eb="11">
      <t>エ</t>
    </rPh>
    <rPh sb="14" eb="16">
      <t>デンキ</t>
    </rPh>
    <rPh sb="17" eb="19">
      <t>ジコ</t>
    </rPh>
    <rPh sb="19" eb="21">
      <t>ホユウ</t>
    </rPh>
    <rPh sb="31" eb="33">
      <t>ジエイ</t>
    </rPh>
    <rPh sb="33" eb="34">
      <t>セン</t>
    </rPh>
    <rPh sb="35" eb="37">
      <t>ジコ</t>
    </rPh>
    <rPh sb="37" eb="39">
      <t>タクソウ</t>
    </rPh>
    <rPh sb="51" eb="53">
      <t>ガイトウ</t>
    </rPh>
    <rPh sb="55" eb="57">
      <t>バアイ</t>
    </rPh>
    <rPh sb="64" eb="66">
      <t>キサイ</t>
    </rPh>
    <rPh sb="68" eb="69">
      <t>ヒョウ</t>
    </rPh>
    <rPh sb="71" eb="73">
      <t>キサイ</t>
    </rPh>
    <rPh sb="81" eb="83">
      <t>デンキ</t>
    </rPh>
    <rPh sb="83" eb="86">
      <t>ジギョウシャ</t>
    </rPh>
    <rPh sb="88" eb="90">
      <t>カンキョウ</t>
    </rPh>
    <rPh sb="90" eb="92">
      <t>カチ</t>
    </rPh>
    <rPh sb="93" eb="95">
      <t>フカ</t>
    </rPh>
    <rPh sb="98" eb="100">
      <t>デンキ</t>
    </rPh>
    <rPh sb="101" eb="103">
      <t>バイデン</t>
    </rPh>
    <rPh sb="107" eb="109">
      <t>バアイ</t>
    </rPh>
    <rPh sb="114" eb="115">
      <t>ヒョウ</t>
    </rPh>
    <rPh sb="116" eb="117">
      <t>オヨ</t>
    </rPh>
    <rPh sb="118" eb="119">
      <t>ヒョウ</t>
    </rPh>
    <rPh sb="121" eb="123">
      <t>リョウホウ</t>
    </rPh>
    <rPh sb="124" eb="126">
      <t>キサイ</t>
    </rPh>
    <phoneticPr fontId="6"/>
  </si>
  <si>
    <t>非エネルギー起源＋その他ガス</t>
  </si>
  <si>
    <t>t</t>
    <phoneticPr fontId="6"/>
  </si>
  <si>
    <t>（参考）直接排出（前々年度）</t>
    <rPh sb="1" eb="3">
      <t>サンコウ</t>
    </rPh>
    <rPh sb="4" eb="6">
      <t>チョクセツ</t>
    </rPh>
    <rPh sb="6" eb="8">
      <t>ハイシュツ</t>
    </rPh>
    <rPh sb="9" eb="13">
      <t>ゼンゼンネンド</t>
    </rPh>
    <phoneticPr fontId="6"/>
  </si>
  <si>
    <t>（参考）間接排出（前々年度）</t>
    <rPh sb="1" eb="3">
      <t>サンコウ</t>
    </rPh>
    <rPh sb="4" eb="8">
      <t>カンセツハイシュツ</t>
    </rPh>
    <rPh sb="9" eb="13">
      <t>ゼンゼンネンド</t>
    </rPh>
    <phoneticPr fontId="6"/>
  </si>
  <si>
    <t>（参考）その他ガス（前々年度）</t>
    <rPh sb="1" eb="3">
      <t>サンコウ</t>
    </rPh>
    <rPh sb="6" eb="7">
      <t>タ</t>
    </rPh>
    <rPh sb="10" eb="14">
      <t>ゼンゼンネンド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</si>
</sst>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_ "/>
    <numFmt numFmtId="178" formatCode="#,##0;[Red]\-#,##0;"/>
    <numFmt numFmtId="179" formatCode="0.0000_ "/>
    <numFmt numFmtId="180" formatCode="0.000_ "/>
    <numFmt numFmtId="181" formatCode="[$-411]ggge&quot;年&quot;m&quot;月&quot;d&quot;日&quot;;@"/>
    <numFmt numFmtId="182" formatCode="0.0"/>
    <numFmt numFmtId="183" formatCode="0_ "/>
    <numFmt numFmtId="184" formatCode="#;\0;0"/>
  </numFmts>
  <fonts count="50" x14ac:knownFonts="1">
    <font>
      <sz val="10.5"/>
      <name val="ＭＳ 明朝"/>
      <family val="1"/>
      <charset val="128"/>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游ゴシック"/>
      <family val="2"/>
      <charset val="128"/>
      <scheme val="minor"/>
    </font>
    <font>
      <sz val="6"/>
      <name val="ＭＳ Ｐゴシック"/>
      <family val="3"/>
      <charset val="128"/>
    </font>
    <font>
      <sz val="6"/>
      <name val="ＭＳ 明朝"/>
      <family val="1"/>
      <charset val="128"/>
    </font>
    <font>
      <sz val="12"/>
      <name val="ＭＳ 明朝"/>
      <family val="1"/>
      <charset val="128"/>
    </font>
    <font>
      <sz val="10"/>
      <name val="ＭＳ 明朝"/>
      <family val="1"/>
      <charset val="128"/>
    </font>
    <font>
      <sz val="11"/>
      <name val="ＭＳ 明朝"/>
      <family val="1"/>
      <charset val="128"/>
    </font>
    <font>
      <b/>
      <sz val="10.5"/>
      <name val="ＭＳ 明朝"/>
      <family val="1"/>
      <charset val="128"/>
    </font>
    <font>
      <sz val="10"/>
      <color rgb="FFFF0000"/>
      <name val="ＭＳ 明朝"/>
      <family val="1"/>
      <charset val="128"/>
    </font>
    <font>
      <b/>
      <sz val="10.5"/>
      <color theme="0"/>
      <name val="ＭＳ 明朝"/>
      <family val="1"/>
      <charset val="128"/>
    </font>
    <font>
      <sz val="10.5"/>
      <color theme="1"/>
      <name val="ＭＳ 明朝"/>
      <family val="1"/>
      <charset val="128"/>
    </font>
    <font>
      <sz val="11"/>
      <color theme="1"/>
      <name val="游ゴシック"/>
      <family val="3"/>
      <charset val="128"/>
      <scheme val="minor"/>
    </font>
    <font>
      <b/>
      <sz val="11"/>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sz val="10"/>
      <name val="ＭＳ Ｐゴシック"/>
      <family val="3"/>
      <charset val="128"/>
    </font>
    <font>
      <sz val="9"/>
      <name val="ＭＳ Ｐゴシック"/>
      <family val="3"/>
      <charset val="128"/>
    </font>
    <font>
      <b/>
      <sz val="7.5"/>
      <name val="ＭＳ Ｐゴシック"/>
      <family val="3"/>
      <charset val="128"/>
    </font>
    <font>
      <sz val="8"/>
      <name val="ＭＳ Ｐゴシック"/>
      <family val="3"/>
      <charset val="128"/>
    </font>
    <font>
      <sz val="7.5"/>
      <name val="ＭＳ Ｐゴシック"/>
      <family val="3"/>
      <charset val="128"/>
    </font>
    <font>
      <sz val="8"/>
      <name val="ＭＳ Ｐ明朝"/>
      <family val="1"/>
      <charset val="128"/>
    </font>
    <font>
      <b/>
      <sz val="11"/>
      <color indexed="10"/>
      <name val="ＭＳ Ｐゴシック"/>
      <family val="3"/>
      <charset val="128"/>
    </font>
    <font>
      <i/>
      <sz val="8"/>
      <name val="ＭＳ Ｐゴシック"/>
      <family val="3"/>
      <charset val="128"/>
    </font>
    <font>
      <b/>
      <sz val="11"/>
      <color rgb="FF0070C0"/>
      <name val="游ゴシック"/>
      <family val="3"/>
      <charset val="128"/>
      <scheme val="minor"/>
    </font>
    <font>
      <sz val="11"/>
      <color theme="0" tint="-0.34998626667073579"/>
      <name val="游ゴシック"/>
      <family val="3"/>
      <charset val="128"/>
      <scheme val="minor"/>
    </font>
    <font>
      <sz val="14"/>
      <name val="ＭＳ 明朝"/>
      <family val="1"/>
      <charset val="128"/>
    </font>
    <font>
      <b/>
      <sz val="12"/>
      <name val="ＭＳ 明朝"/>
      <family val="1"/>
      <charset val="128"/>
    </font>
    <font>
      <sz val="13"/>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0"/>
      <color theme="1"/>
      <name val="ＭＳ 明朝"/>
      <family val="1"/>
      <charset val="128"/>
    </font>
    <font>
      <sz val="10"/>
      <name val="ＭＳ Ｐ明朝"/>
      <family val="1"/>
      <charset val="128"/>
    </font>
    <font>
      <b/>
      <sz val="18"/>
      <color rgb="FFFF0000"/>
      <name val="游ゴシック"/>
      <family val="3"/>
      <charset val="128"/>
      <scheme val="minor"/>
    </font>
    <font>
      <b/>
      <sz val="18"/>
      <color rgb="FFFFFF00"/>
      <name val="游ゴシック"/>
      <family val="3"/>
      <charset val="128"/>
      <scheme val="minor"/>
    </font>
    <font>
      <b/>
      <sz val="18"/>
      <color theme="1"/>
      <name val="游ゴシック"/>
      <family val="3"/>
      <charset val="128"/>
      <scheme val="minor"/>
    </font>
    <font>
      <b/>
      <sz val="10.5"/>
      <color rgb="FFFFFFFF"/>
      <name val="ＭＳ 明朝"/>
      <family val="1"/>
      <charset val="128"/>
    </font>
    <font>
      <sz val="8"/>
      <color theme="1"/>
      <name val="ＭＳ Ｐゴシック"/>
      <family val="3"/>
      <charset val="128"/>
    </font>
    <font>
      <sz val="10"/>
      <color theme="1"/>
      <name val="ＭＳ Ｐゴシック"/>
      <family val="3"/>
      <charset val="128"/>
    </font>
    <font>
      <sz val="11"/>
      <name val="游ゴシック"/>
      <family val="3"/>
      <charset val="128"/>
      <scheme val="minor"/>
    </font>
    <font>
      <sz val="10.5"/>
      <color rgb="FF000000"/>
      <name val="ＭＳ 明朝"/>
      <family val="1"/>
      <charset val="128"/>
    </font>
    <font>
      <sz val="10.5"/>
      <name val="ＭＳ 明朝"/>
      <family val="1"/>
      <charset val="128"/>
    </font>
    <font>
      <u/>
      <sz val="9"/>
      <name val="ＭＳ Ｐゴシック"/>
      <family val="3"/>
      <charset val="128"/>
    </font>
    <font>
      <sz val="10.5"/>
      <name val="ＭＳ Ｐゴシック"/>
      <family val="3"/>
      <charset val="128"/>
    </font>
    <font>
      <u/>
      <sz val="8"/>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472C4"/>
        <bgColor rgb="FF4472C4"/>
      </patternFill>
    </fill>
    <fill>
      <patternFill patternType="solid">
        <fgColor theme="7" tint="0.39997558519241921"/>
        <bgColor indexed="64"/>
      </patternFill>
    </fill>
    <fill>
      <patternFill patternType="solid">
        <fgColor rgb="FFD9E1F2"/>
        <bgColor rgb="FFD9E1F2"/>
      </patternFill>
    </fill>
    <fill>
      <patternFill patternType="solid">
        <fgColor rgb="FF00B050"/>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style="medium">
        <color indexed="64"/>
      </left>
      <right style="medium">
        <color indexed="64"/>
      </right>
      <top/>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dotted">
        <color indexed="64"/>
      </right>
      <top/>
      <bottom/>
      <diagonal/>
    </border>
    <border>
      <left style="dotted">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top/>
      <bottom style="thin">
        <color theme="4" tint="0.39997558519241921"/>
      </bottom>
      <diagonal/>
    </border>
    <border>
      <left style="thin">
        <color indexed="64"/>
      </left>
      <right/>
      <top/>
      <bottom style="thin">
        <color theme="4" tint="0.39997558519241921"/>
      </bottom>
      <diagonal/>
    </border>
    <border>
      <left/>
      <right style="thin">
        <color theme="4" tint="0.39997558519241921"/>
      </right>
      <top/>
      <bottom/>
      <diagonal/>
    </border>
    <border>
      <left/>
      <right style="medium">
        <color indexed="64"/>
      </right>
      <top/>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diagonalUp="1">
      <left style="medium">
        <color indexed="64"/>
      </left>
      <right style="medium">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rgb="FFFF0000"/>
      </left>
      <right/>
      <top style="medium">
        <color rgb="FFFF0000"/>
      </top>
      <bottom style="thick">
        <color rgb="FFFF0000"/>
      </bottom>
      <diagonal/>
    </border>
    <border>
      <left/>
      <right/>
      <top style="medium">
        <color rgb="FFFF0000"/>
      </top>
      <bottom style="thick">
        <color rgb="FFFF0000"/>
      </bottom>
      <diagonal/>
    </border>
    <border>
      <left/>
      <right style="medium">
        <color rgb="FFFF0000"/>
      </right>
      <top style="medium">
        <color rgb="FFFF0000"/>
      </top>
      <bottom style="thick">
        <color rgb="FFFF0000"/>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thin">
        <color indexed="64"/>
      </right>
      <top style="medium">
        <color indexed="64"/>
      </top>
      <bottom style="medium">
        <color indexed="64"/>
      </bottom>
      <diagonal/>
    </border>
    <border>
      <left/>
      <right style="medium">
        <color rgb="FFFF0000"/>
      </right>
      <top style="medium">
        <color indexed="64"/>
      </top>
      <bottom/>
      <diagonal/>
    </border>
  </borders>
  <cellStyleXfs count="6">
    <xf numFmtId="0" fontId="0" fillId="0" borderId="0">
      <alignment vertical="center"/>
    </xf>
    <xf numFmtId="0" fontId="3" fillId="0" borderId="0"/>
    <xf numFmtId="0" fontId="14" fillId="0" borderId="0">
      <alignment vertical="center"/>
    </xf>
    <xf numFmtId="38" fontId="14" fillId="0" borderId="0" applyFont="0" applyFill="0" applyBorder="0" applyAlignment="0" applyProtection="0">
      <alignment vertical="center"/>
    </xf>
    <xf numFmtId="0" fontId="1" fillId="0" borderId="0">
      <alignment vertical="center"/>
    </xf>
    <xf numFmtId="38" fontId="46" fillId="0" borderId="0" applyFont="0" applyFill="0" applyBorder="0" applyAlignment="0" applyProtection="0">
      <alignment vertical="center"/>
    </xf>
  </cellStyleXfs>
  <cellXfs count="887">
    <xf numFmtId="0" fontId="0" fillId="0" borderId="0" xfId="0">
      <alignment vertical="center"/>
    </xf>
    <xf numFmtId="0" fontId="10" fillId="0" borderId="0" xfId="0" applyFont="1">
      <alignment vertical="center"/>
    </xf>
    <xf numFmtId="0" fontId="10" fillId="0" borderId="17" xfId="0" applyFont="1" applyBorder="1">
      <alignment vertical="center"/>
    </xf>
    <xf numFmtId="0" fontId="0" fillId="0" borderId="17" xfId="0" applyBorder="1">
      <alignment vertical="center"/>
    </xf>
    <xf numFmtId="0" fontId="0" fillId="0" borderId="16" xfId="0" applyBorder="1">
      <alignment vertical="center"/>
    </xf>
    <xf numFmtId="0" fontId="14" fillId="0" borderId="0" xfId="2">
      <alignment vertical="center"/>
    </xf>
    <xf numFmtId="0" fontId="15" fillId="0" borderId="0" xfId="2" applyFont="1" applyAlignment="1">
      <alignment vertical="top" wrapText="1"/>
    </xf>
    <xf numFmtId="0" fontId="26" fillId="0" borderId="0" xfId="2" applyFont="1" applyAlignment="1">
      <alignment vertical="top" wrapText="1"/>
    </xf>
    <xf numFmtId="0" fontId="14" fillId="0" borderId="0" xfId="2" applyAlignment="1">
      <alignment vertical="top"/>
    </xf>
    <xf numFmtId="0" fontId="14" fillId="0" borderId="0" xfId="2" applyAlignment="1">
      <alignment vertical="center" wrapText="1"/>
    </xf>
    <xf numFmtId="180" fontId="28" fillId="0" borderId="0" xfId="2" applyNumberFormat="1" applyFont="1" applyProtection="1">
      <alignment vertical="center"/>
      <protection locked="0"/>
    </xf>
    <xf numFmtId="178" fontId="23" fillId="0" borderId="0" xfId="2" applyNumberFormat="1" applyFont="1">
      <alignment vertical="center"/>
    </xf>
    <xf numFmtId="0" fontId="14" fillId="0" borderId="0" xfId="2" applyProtection="1">
      <alignment vertical="center"/>
      <protection locked="0"/>
    </xf>
    <xf numFmtId="0" fontId="14" fillId="0" borderId="0" xfId="2" applyAlignment="1">
      <alignment horizontal="center" vertical="center"/>
    </xf>
    <xf numFmtId="0" fontId="13" fillId="5" borderId="83" xfId="0" applyFont="1" applyFill="1" applyBorder="1">
      <alignment vertical="center"/>
    </xf>
    <xf numFmtId="0" fontId="13" fillId="5" borderId="84" xfId="0" applyFont="1" applyFill="1" applyBorder="1">
      <alignment vertical="center"/>
    </xf>
    <xf numFmtId="0" fontId="12" fillId="4" borderId="18" xfId="0" applyFont="1" applyFill="1" applyBorder="1">
      <alignment vertical="center"/>
    </xf>
    <xf numFmtId="0" fontId="12" fillId="4" borderId="19" xfId="0" applyFont="1" applyFill="1" applyBorder="1">
      <alignment vertical="center"/>
    </xf>
    <xf numFmtId="176" fontId="29" fillId="0" borderId="0" xfId="2" applyNumberFormat="1" applyFont="1" applyProtection="1">
      <alignment vertical="center"/>
      <protection locked="0"/>
    </xf>
    <xf numFmtId="0" fontId="29" fillId="0" borderId="0" xfId="2" applyFont="1" applyProtection="1">
      <alignment vertical="center"/>
      <protection locked="0"/>
    </xf>
    <xf numFmtId="0" fontId="12" fillId="4" borderId="0" xfId="0" applyFont="1" applyFill="1">
      <alignment vertical="center"/>
    </xf>
    <xf numFmtId="0" fontId="11" fillId="3" borderId="87" xfId="0" applyFont="1" applyFill="1" applyBorder="1" applyAlignment="1" applyProtection="1">
      <alignment vertical="center" wrapText="1"/>
      <protection locked="0"/>
    </xf>
    <xf numFmtId="0" fontId="34" fillId="3" borderId="0" xfId="1" applyFont="1" applyFill="1" applyAlignment="1" applyProtection="1">
      <alignment horizontal="center" vertical="center"/>
      <protection locked="0"/>
    </xf>
    <xf numFmtId="0" fontId="13" fillId="5" borderId="0" xfId="0" applyFont="1" applyFill="1">
      <alignment vertical="center"/>
    </xf>
    <xf numFmtId="181" fontId="13" fillId="5" borderId="85" xfId="0" applyNumberFormat="1" applyFont="1" applyFill="1" applyBorder="1">
      <alignment vertical="center"/>
    </xf>
    <xf numFmtId="0" fontId="32" fillId="0" borderId="0" xfId="0" applyFont="1">
      <alignment vertical="center"/>
    </xf>
    <xf numFmtId="0" fontId="34" fillId="0" borderId="0" xfId="1" applyFont="1" applyAlignment="1">
      <alignment horizontal="center" vertical="center"/>
    </xf>
    <xf numFmtId="0" fontId="34" fillId="2" borderId="0" xfId="1" applyFont="1" applyFill="1" applyAlignment="1">
      <alignment horizontal="left" vertical="center"/>
    </xf>
    <xf numFmtId="0" fontId="34" fillId="0" borderId="0" xfId="0" applyFont="1">
      <alignment vertical="center"/>
    </xf>
    <xf numFmtId="0" fontId="34" fillId="2" borderId="0" xfId="1" applyFont="1" applyFill="1" applyAlignment="1">
      <alignment vertical="center"/>
    </xf>
    <xf numFmtId="0" fontId="30" fillId="2" borderId="0" xfId="1" applyFont="1" applyFill="1" applyAlignment="1">
      <alignment vertical="center"/>
    </xf>
    <xf numFmtId="0" fontId="30" fillId="0" borderId="0" xfId="0" applyFont="1" applyAlignment="1">
      <alignment horizontal="center" vertical="center"/>
    </xf>
    <xf numFmtId="0" fontId="33" fillId="2" borderId="0" xfId="1" applyFont="1" applyFill="1" applyAlignment="1">
      <alignment vertical="top"/>
    </xf>
    <xf numFmtId="0" fontId="7" fillId="0" borderId="0" xfId="0" applyFont="1">
      <alignment vertical="center"/>
    </xf>
    <xf numFmtId="0" fontId="7" fillId="2" borderId="0" xfId="1" applyFont="1" applyFill="1" applyAlignment="1">
      <alignment vertical="top"/>
    </xf>
    <xf numFmtId="0" fontId="7" fillId="0" borderId="0" xfId="0" applyFont="1" applyAlignment="1">
      <alignment horizontal="right" vertical="center"/>
    </xf>
    <xf numFmtId="0" fontId="7" fillId="2" borderId="0" xfId="1" applyFont="1" applyFill="1" applyAlignment="1">
      <alignment horizontal="left" vertical="top"/>
    </xf>
    <xf numFmtId="0" fontId="32" fillId="0" borderId="0" xfId="0" applyFont="1" applyAlignment="1">
      <alignment vertical="top" wrapText="1"/>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0" xfId="0" applyFont="1" applyAlignment="1">
      <alignment vertical="center" wrapText="1"/>
    </xf>
    <xf numFmtId="0" fontId="34" fillId="2" borderId="0" xfId="1" applyFont="1" applyFill="1" applyAlignment="1">
      <alignment horizontal="right" vertical="center"/>
    </xf>
    <xf numFmtId="0" fontId="7" fillId="3" borderId="0" xfId="0" applyFont="1" applyFill="1" applyProtection="1">
      <alignment vertical="center"/>
      <protection locked="0"/>
    </xf>
    <xf numFmtId="0" fontId="13" fillId="5" borderId="83" xfId="0" applyFont="1" applyFill="1" applyBorder="1" applyAlignment="1">
      <alignment horizontal="right" vertical="center"/>
    </xf>
    <xf numFmtId="176" fontId="20" fillId="3" borderId="13" xfId="2" applyNumberFormat="1" applyFont="1" applyFill="1" applyBorder="1" applyAlignment="1" applyProtection="1">
      <alignment vertical="center" wrapText="1"/>
      <protection locked="0"/>
    </xf>
    <xf numFmtId="176" fontId="20" fillId="3" borderId="1" xfId="2" applyNumberFormat="1" applyFont="1" applyFill="1" applyBorder="1" applyAlignment="1" applyProtection="1">
      <alignment vertical="center" wrapText="1"/>
      <protection locked="0"/>
    </xf>
    <xf numFmtId="176" fontId="20" fillId="3" borderId="1" xfId="3" applyNumberFormat="1" applyFont="1" applyFill="1" applyBorder="1" applyAlignment="1" applyProtection="1">
      <alignment vertical="center" wrapText="1"/>
      <protection locked="0"/>
    </xf>
    <xf numFmtId="176" fontId="20" fillId="3" borderId="14" xfId="3" applyNumberFormat="1" applyFont="1" applyFill="1" applyBorder="1" applyAlignment="1" applyProtection="1">
      <alignment vertical="center" wrapText="1"/>
      <protection locked="0"/>
    </xf>
    <xf numFmtId="176" fontId="20" fillId="3" borderId="13" xfId="3" applyNumberFormat="1" applyFont="1" applyFill="1" applyBorder="1" applyAlignment="1" applyProtection="1">
      <alignment vertical="center" wrapText="1"/>
      <protection locked="0"/>
    </xf>
    <xf numFmtId="176" fontId="20" fillId="3" borderId="15" xfId="3" applyNumberFormat="1" applyFont="1" applyFill="1" applyBorder="1" applyAlignment="1" applyProtection="1">
      <alignment vertical="center" wrapText="1"/>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12" fillId="4" borderId="98" xfId="0" applyFont="1" applyFill="1" applyBorder="1">
      <alignment vertical="center"/>
    </xf>
    <xf numFmtId="0" fontId="0" fillId="0" borderId="11" xfId="0" applyBorder="1">
      <alignment vertical="center"/>
    </xf>
    <xf numFmtId="0" fontId="0" fillId="0" borderId="2" xfId="0" applyBorder="1">
      <alignment vertical="center"/>
    </xf>
    <xf numFmtId="0" fontId="41" fillId="13" borderId="0" xfId="0" applyFont="1" applyFill="1">
      <alignment vertical="center"/>
    </xf>
    <xf numFmtId="0" fontId="14" fillId="0" borderId="0" xfId="2" applyProtection="1">
      <alignment vertical="center"/>
    </xf>
    <xf numFmtId="0" fontId="14" fillId="0" borderId="0" xfId="2" applyFill="1" applyProtection="1">
      <alignment vertical="center"/>
    </xf>
    <xf numFmtId="0" fontId="38" fillId="10" borderId="0" xfId="2" applyFont="1" applyFill="1" applyProtection="1">
      <alignment vertical="center"/>
    </xf>
    <xf numFmtId="0" fontId="39" fillId="10" borderId="0" xfId="2" applyFont="1" applyFill="1" applyProtection="1">
      <alignment vertical="center"/>
    </xf>
    <xf numFmtId="0" fontId="40" fillId="10" borderId="0" xfId="2" applyFont="1" applyFill="1" applyProtection="1">
      <alignment vertical="center"/>
    </xf>
    <xf numFmtId="0" fontId="21" fillId="0" borderId="27" xfId="2" applyFont="1" applyBorder="1" applyAlignment="1" applyProtection="1">
      <alignment horizontal="center" vertical="center" wrapText="1"/>
    </xf>
    <xf numFmtId="0" fontId="21" fillId="0" borderId="25" xfId="2" applyFont="1" applyBorder="1" applyAlignment="1" applyProtection="1">
      <alignment horizontal="center" vertical="center" wrapText="1"/>
    </xf>
    <xf numFmtId="0" fontId="21" fillId="0" borderId="28" xfId="2" applyFont="1" applyBorder="1" applyAlignment="1" applyProtection="1">
      <alignment horizontal="center" vertical="center" wrapText="1"/>
    </xf>
    <xf numFmtId="0" fontId="21" fillId="0" borderId="55" xfId="2" applyFont="1" applyBorder="1" applyAlignment="1" applyProtection="1">
      <alignment horizontal="center" vertical="center" wrapText="1"/>
    </xf>
    <xf numFmtId="0" fontId="21" fillId="0" borderId="56" xfId="2" applyFont="1" applyBorder="1" applyAlignment="1" applyProtection="1">
      <alignment horizontal="center" vertical="center" wrapText="1"/>
    </xf>
    <xf numFmtId="0" fontId="3" fillId="0" borderId="77" xfId="2" applyFont="1" applyBorder="1" applyAlignment="1" applyProtection="1">
      <alignment horizontal="center" vertical="center" wrapText="1"/>
    </xf>
    <xf numFmtId="0" fontId="3" fillId="0" borderId="65" xfId="2" applyFont="1" applyBorder="1" applyAlignment="1" applyProtection="1">
      <alignment horizontal="center" vertical="center" wrapText="1"/>
    </xf>
    <xf numFmtId="176" fontId="37" fillId="0" borderId="35" xfId="2" applyNumberFormat="1" applyFont="1" applyBorder="1" applyAlignment="1" applyProtection="1">
      <alignment vertical="center" wrapText="1"/>
    </xf>
    <xf numFmtId="176" fontId="37" fillId="0" borderId="45" xfId="3" applyNumberFormat="1" applyFont="1" applyFill="1" applyBorder="1" applyAlignment="1" applyProtection="1">
      <alignment vertical="center" wrapText="1"/>
    </xf>
    <xf numFmtId="0" fontId="20" fillId="0" borderId="1" xfId="2" applyFont="1" applyBorder="1" applyAlignment="1" applyProtection="1">
      <alignment horizontal="center" vertical="center" wrapText="1"/>
    </xf>
    <xf numFmtId="0" fontId="23" fillId="0" borderId="3" xfId="2" applyFont="1" applyBorder="1" applyAlignment="1" applyProtection="1">
      <alignment horizontal="center" vertical="center" wrapText="1"/>
    </xf>
    <xf numFmtId="178" fontId="20" fillId="0" borderId="35" xfId="2" applyNumberFormat="1" applyFont="1" applyBorder="1" applyProtection="1">
      <alignment vertical="center"/>
    </xf>
    <xf numFmtId="178" fontId="20" fillId="0" borderId="35" xfId="3" applyNumberFormat="1" applyFont="1" applyFill="1" applyBorder="1" applyProtection="1">
      <alignment vertical="center"/>
    </xf>
    <xf numFmtId="0" fontId="20" fillId="0" borderId="37" xfId="2" applyFont="1" applyBorder="1" applyAlignment="1" applyProtection="1">
      <alignment horizontal="center" vertical="center" wrapText="1"/>
    </xf>
    <xf numFmtId="176" fontId="37" fillId="0" borderId="34" xfId="3" applyNumberFormat="1" applyFont="1" applyFill="1" applyBorder="1" applyAlignment="1" applyProtection="1">
      <alignment vertical="center" wrapText="1"/>
    </xf>
    <xf numFmtId="0" fontId="20" fillId="0" borderId="40" xfId="2" applyFont="1" applyBorder="1" applyAlignment="1" applyProtection="1">
      <alignment horizontal="center" vertical="center" wrapText="1"/>
    </xf>
    <xf numFmtId="178" fontId="20" fillId="0" borderId="39" xfId="2" applyNumberFormat="1" applyFont="1" applyBorder="1" applyProtection="1">
      <alignment vertical="center"/>
    </xf>
    <xf numFmtId="182" fontId="20" fillId="0" borderId="1" xfId="2" applyNumberFormat="1" applyFont="1" applyBorder="1" applyAlignment="1" applyProtection="1">
      <alignment horizontal="center" vertical="center" wrapText="1"/>
    </xf>
    <xf numFmtId="0" fontId="20" fillId="0" borderId="60" xfId="2" applyFont="1" applyBorder="1" applyAlignment="1" applyProtection="1">
      <alignment horizontal="center" vertical="center" wrapText="1"/>
    </xf>
    <xf numFmtId="177" fontId="20" fillId="0" borderId="1" xfId="2" applyNumberFormat="1" applyFont="1" applyBorder="1" applyAlignment="1" applyProtection="1">
      <alignment horizontal="center" vertical="center" wrapText="1"/>
    </xf>
    <xf numFmtId="0" fontId="20" fillId="0" borderId="61" xfId="2" applyFont="1" applyBorder="1" applyAlignment="1" applyProtection="1">
      <alignment horizontal="center" vertical="center" wrapText="1"/>
    </xf>
    <xf numFmtId="176" fontId="25" fillId="12" borderId="69" xfId="3" applyNumberFormat="1" applyFont="1" applyFill="1" applyBorder="1" applyAlignment="1" applyProtection="1">
      <alignment vertical="center" wrapText="1"/>
    </xf>
    <xf numFmtId="176" fontId="25" fillId="12" borderId="70" xfId="3" applyNumberFormat="1" applyFont="1" applyFill="1" applyBorder="1" applyAlignment="1" applyProtection="1">
      <alignment vertical="center" wrapText="1"/>
    </xf>
    <xf numFmtId="176" fontId="25" fillId="12" borderId="93" xfId="3" applyNumberFormat="1" applyFont="1" applyFill="1" applyBorder="1" applyAlignment="1" applyProtection="1">
      <alignment vertical="center" wrapText="1"/>
    </xf>
    <xf numFmtId="179" fontId="23" fillId="0" borderId="4" xfId="2" applyNumberFormat="1" applyFont="1" applyBorder="1" applyProtection="1">
      <alignment vertical="center"/>
    </xf>
    <xf numFmtId="176" fontId="25" fillId="12" borderId="76" xfId="3" applyNumberFormat="1" applyFont="1" applyFill="1" applyBorder="1" applyAlignment="1" applyProtection="1">
      <alignment vertical="center" wrapText="1"/>
    </xf>
    <xf numFmtId="176" fontId="25" fillId="12" borderId="94" xfId="3" applyNumberFormat="1" applyFont="1" applyFill="1" applyBorder="1" applyAlignment="1" applyProtection="1">
      <alignment vertical="center" wrapText="1"/>
    </xf>
    <xf numFmtId="178" fontId="20" fillId="0" borderId="59" xfId="2" applyNumberFormat="1" applyFont="1" applyBorder="1" applyProtection="1">
      <alignment vertical="center"/>
    </xf>
    <xf numFmtId="176" fontId="19" fillId="0" borderId="53" xfId="2" applyNumberFormat="1" applyFont="1" applyBorder="1" applyProtection="1">
      <alignment vertical="center"/>
    </xf>
    <xf numFmtId="178" fontId="23" fillId="0" borderId="34" xfId="2" applyNumberFormat="1" applyFont="1" applyBorder="1" applyProtection="1">
      <alignment vertical="center"/>
    </xf>
    <xf numFmtId="178" fontId="23" fillId="0" borderId="39" xfId="2" applyNumberFormat="1" applyFont="1" applyBorder="1" applyProtection="1">
      <alignment vertical="center"/>
    </xf>
    <xf numFmtId="178" fontId="23" fillId="0" borderId="44" xfId="2" applyNumberFormat="1" applyFont="1" applyBorder="1" applyProtection="1">
      <alignment vertical="center"/>
    </xf>
    <xf numFmtId="0" fontId="23" fillId="0" borderId="58" xfId="2" applyFont="1" applyBorder="1" applyAlignment="1" applyProtection="1">
      <alignment horizontal="left" vertical="center"/>
    </xf>
    <xf numFmtId="178" fontId="23" fillId="0" borderId="35" xfId="2" applyNumberFormat="1" applyFont="1" applyBorder="1" applyProtection="1">
      <alignment vertical="center"/>
    </xf>
    <xf numFmtId="0" fontId="23" fillId="0" borderId="37" xfId="2" applyFont="1" applyBorder="1" applyAlignment="1" applyProtection="1">
      <alignment horizontal="left" vertical="center"/>
    </xf>
    <xf numFmtId="178" fontId="23" fillId="0" borderId="47" xfId="2" applyNumberFormat="1" applyFont="1" applyBorder="1" applyProtection="1">
      <alignment vertical="center"/>
    </xf>
    <xf numFmtId="178" fontId="19" fillId="0" borderId="35" xfId="2" applyNumberFormat="1" applyFont="1" applyBorder="1" applyProtection="1">
      <alignment vertical="center"/>
    </xf>
    <xf numFmtId="178" fontId="19" fillId="0" borderId="26" xfId="2" applyNumberFormat="1" applyFont="1" applyBorder="1" applyProtection="1">
      <alignment vertical="center"/>
    </xf>
    <xf numFmtId="0" fontId="20" fillId="0" borderId="59" xfId="2" applyFont="1" applyBorder="1" applyProtection="1">
      <alignment vertical="center"/>
    </xf>
    <xf numFmtId="0" fontId="20" fillId="0" borderId="38" xfId="2" applyFont="1" applyBorder="1" applyProtection="1">
      <alignment vertical="center"/>
    </xf>
    <xf numFmtId="0" fontId="20" fillId="0" borderId="26" xfId="2" applyFont="1" applyBorder="1" applyProtection="1">
      <alignment vertical="center"/>
    </xf>
    <xf numFmtId="0" fontId="20" fillId="0" borderId="0" xfId="2" applyFont="1" applyAlignment="1" applyProtection="1">
      <alignment vertical="top"/>
    </xf>
    <xf numFmtId="176" fontId="20" fillId="3" borderId="57" xfId="3" applyNumberFormat="1" applyFont="1" applyFill="1" applyBorder="1" applyAlignment="1" applyProtection="1">
      <alignment vertical="center" wrapText="1"/>
      <protection locked="0"/>
    </xf>
    <xf numFmtId="176" fontId="20" fillId="3" borderId="40" xfId="3" applyNumberFormat="1" applyFont="1" applyFill="1" applyBorder="1" applyAlignment="1" applyProtection="1">
      <alignment vertical="center" wrapText="1"/>
      <protection locked="0"/>
    </xf>
    <xf numFmtId="176" fontId="20" fillId="3" borderId="61" xfId="3" applyNumberFormat="1" applyFont="1" applyFill="1" applyBorder="1" applyAlignment="1" applyProtection="1">
      <alignment vertical="center" wrapText="1"/>
      <protection locked="0"/>
    </xf>
    <xf numFmtId="176" fontId="20" fillId="3" borderId="60" xfId="3" applyNumberFormat="1" applyFont="1" applyFill="1" applyBorder="1" applyAlignment="1" applyProtection="1">
      <alignment vertical="center" wrapText="1"/>
      <protection locked="0"/>
    </xf>
    <xf numFmtId="179" fontId="20" fillId="3" borderId="38" xfId="2" applyNumberFormat="1" applyFont="1" applyFill="1" applyBorder="1" applyProtection="1">
      <alignment vertical="center"/>
      <protection locked="0"/>
    </xf>
    <xf numFmtId="0" fontId="14" fillId="0" borderId="0" xfId="2" applyFill="1">
      <alignment vertical="center"/>
    </xf>
    <xf numFmtId="0" fontId="30"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30" fillId="0" borderId="0" xfId="0" applyFont="1" applyAlignment="1" applyProtection="1">
      <alignment horizontal="left" vertical="center" wrapText="1"/>
      <protection locked="0"/>
    </xf>
    <xf numFmtId="0" fontId="30" fillId="0" borderId="0" xfId="0" applyFont="1" applyAlignment="1" applyProtection="1">
      <alignment horizontal="left" vertical="center"/>
      <protection locked="0"/>
    </xf>
    <xf numFmtId="0" fontId="7" fillId="0" borderId="9" xfId="0" applyFont="1" applyBorder="1" applyProtection="1">
      <alignment vertical="center"/>
      <protection locked="0"/>
    </xf>
    <xf numFmtId="0" fontId="31" fillId="0" borderId="0" xfId="0" applyFont="1" applyAlignment="1" applyProtection="1">
      <alignment horizontal="center" vertical="center"/>
      <protection locked="0"/>
    </xf>
    <xf numFmtId="0" fontId="7" fillId="0" borderId="2" xfId="0" applyFont="1" applyBorder="1" applyProtection="1">
      <alignment vertical="center"/>
      <protection locked="0"/>
    </xf>
    <xf numFmtId="0" fontId="7" fillId="0" borderId="6" xfId="0" applyFont="1" applyBorder="1" applyProtection="1">
      <alignment vertical="center"/>
      <protection locked="0"/>
    </xf>
    <xf numFmtId="0" fontId="9" fillId="0" borderId="0" xfId="0" applyFont="1" applyAlignment="1" applyProtection="1">
      <alignment vertical="center" wrapText="1"/>
      <protection locked="0"/>
    </xf>
    <xf numFmtId="0" fontId="7" fillId="0" borderId="10" xfId="0" applyFont="1" applyBorder="1" applyAlignment="1" applyProtection="1">
      <alignment horizontal="center" vertical="center"/>
      <protection locked="0"/>
    </xf>
    <xf numFmtId="0" fontId="7" fillId="0" borderId="0" xfId="0" applyFont="1" applyAlignment="1" applyProtection="1">
      <alignment vertical="center" wrapText="1"/>
      <protection locked="0"/>
    </xf>
    <xf numFmtId="0" fontId="7" fillId="0" borderId="9"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0" xfId="0" applyFont="1" applyBorder="1" applyProtection="1">
      <alignment vertical="center"/>
      <protection locked="0"/>
    </xf>
    <xf numFmtId="0" fontId="11" fillId="0" borderId="0" xfId="0" applyFont="1" applyAlignment="1" applyProtection="1">
      <alignment vertical="center" wrapText="1"/>
      <protection locked="0"/>
    </xf>
    <xf numFmtId="0" fontId="7" fillId="0" borderId="4" xfId="0" applyFont="1" applyBorder="1" applyProtection="1">
      <alignment vertical="center"/>
      <protection locked="0"/>
    </xf>
    <xf numFmtId="0" fontId="33" fillId="0" borderId="5" xfId="0" applyFont="1" applyBorder="1" applyAlignment="1" applyProtection="1">
      <alignment horizontal="right" vertical="center"/>
      <protection locked="0"/>
    </xf>
    <xf numFmtId="0" fontId="7" fillId="0" borderId="3" xfId="0" applyFont="1" applyBorder="1" applyProtection="1">
      <alignment vertical="center"/>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center" vertical="top" wrapText="1"/>
      <protection locked="0"/>
    </xf>
    <xf numFmtId="0" fontId="30" fillId="0" borderId="0" xfId="0" applyFont="1" applyAlignment="1" applyProtection="1">
      <alignment horizontal="center" vertical="center"/>
    </xf>
    <xf numFmtId="0" fontId="7" fillId="0" borderId="0" xfId="0" applyFont="1" applyProtection="1">
      <alignment vertical="center"/>
    </xf>
    <xf numFmtId="0" fontId="7" fillId="0" borderId="7" xfId="0" applyFont="1" applyBorder="1" applyProtection="1">
      <alignment vertical="center"/>
    </xf>
    <xf numFmtId="0" fontId="7" fillId="0" borderId="9" xfId="0" applyFont="1" applyBorder="1" applyProtection="1">
      <alignment vertical="center"/>
    </xf>
    <xf numFmtId="0" fontId="31" fillId="0" borderId="0" xfId="0" applyFont="1" applyAlignment="1" applyProtection="1">
      <alignment horizontal="center" vertical="center"/>
    </xf>
    <xf numFmtId="0" fontId="7" fillId="0" borderId="0" xfId="0" applyFont="1" applyAlignment="1" applyProtection="1">
      <alignment horizontal="center" vertical="center"/>
    </xf>
    <xf numFmtId="0" fontId="8" fillId="0" borderId="2" xfId="0" applyFont="1" applyBorder="1" applyAlignment="1" applyProtection="1">
      <alignment vertical="center" wrapText="1"/>
    </xf>
    <xf numFmtId="0" fontId="8" fillId="0" borderId="0" xfId="0" applyFont="1" applyAlignment="1" applyProtection="1">
      <alignment vertical="center" wrapText="1"/>
    </xf>
    <xf numFmtId="0" fontId="7" fillId="0" borderId="9" xfId="0" applyFont="1" applyBorder="1" applyAlignment="1" applyProtection="1">
      <alignment horizontal="right" vertical="center"/>
    </xf>
    <xf numFmtId="0" fontId="9" fillId="0" borderId="6" xfId="0" applyFont="1" applyBorder="1" applyProtection="1">
      <alignment vertical="center"/>
    </xf>
    <xf numFmtId="0" fontId="7" fillId="0" borderId="7" xfId="0" applyFont="1" applyBorder="1" applyAlignment="1" applyProtection="1">
      <alignment horizontal="center" vertical="center"/>
    </xf>
    <xf numFmtId="0" fontId="9" fillId="0" borderId="8" xfId="0" applyFont="1" applyBorder="1" applyAlignment="1" applyProtection="1">
      <alignment vertical="center" wrapText="1"/>
    </xf>
    <xf numFmtId="0" fontId="7" fillId="0" borderId="10" xfId="0" applyFont="1" applyBorder="1" applyAlignment="1" applyProtection="1">
      <alignment horizontal="center" vertical="center"/>
    </xf>
    <xf numFmtId="177" fontId="7" fillId="0" borderId="11" xfId="0" applyNumberFormat="1" applyFont="1" applyBorder="1" applyAlignment="1" applyProtection="1">
      <alignment horizontal="center" vertical="center"/>
    </xf>
    <xf numFmtId="0" fontId="7" fillId="0" borderId="12" xfId="0" applyFont="1" applyBorder="1" applyAlignment="1" applyProtection="1">
      <alignment vertical="center" wrapText="1"/>
    </xf>
    <xf numFmtId="0" fontId="7" fillId="0" borderId="11" xfId="0" applyFont="1" applyBorder="1" applyAlignment="1" applyProtection="1">
      <alignment horizontal="center" vertical="center"/>
    </xf>
    <xf numFmtId="0" fontId="7" fillId="0" borderId="8" xfId="0" applyFont="1" applyBorder="1" applyProtection="1">
      <alignment vertical="center"/>
    </xf>
    <xf numFmtId="0" fontId="7" fillId="0" borderId="2" xfId="0" applyFont="1" applyBorder="1" applyProtection="1">
      <alignment vertical="center"/>
    </xf>
    <xf numFmtId="0" fontId="7" fillId="0" borderId="12" xfId="0" applyFont="1" applyBorder="1" applyProtection="1">
      <alignment vertical="center"/>
    </xf>
    <xf numFmtId="0" fontId="7" fillId="0" borderId="9"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0" xfId="0" applyFont="1" applyBorder="1" applyProtection="1">
      <alignment vertical="center"/>
    </xf>
    <xf numFmtId="177" fontId="7" fillId="0" borderId="11" xfId="0" applyNumberFormat="1" applyFont="1" applyBorder="1" applyProtection="1">
      <alignment vertical="center"/>
    </xf>
    <xf numFmtId="0" fontId="7" fillId="0" borderId="11" xfId="0" applyFont="1" applyBorder="1" applyProtection="1">
      <alignment vertical="center"/>
    </xf>
    <xf numFmtId="0" fontId="7" fillId="0" borderId="6" xfId="0" applyFont="1" applyBorder="1" applyProtection="1">
      <alignment vertical="center"/>
    </xf>
    <xf numFmtId="177" fontId="7" fillId="0" borderId="7" xfId="0" applyNumberFormat="1" applyFont="1" applyBorder="1" applyAlignment="1" applyProtection="1">
      <alignment horizontal="center" vertical="center"/>
    </xf>
    <xf numFmtId="0" fontId="7" fillId="0" borderId="4" xfId="0" applyFont="1" applyBorder="1" applyAlignment="1" applyProtection="1">
      <alignment horizontal="right" vertical="center"/>
    </xf>
    <xf numFmtId="0" fontId="7" fillId="0" borderId="4" xfId="0" applyFont="1" applyBorder="1" applyAlignment="1" applyProtection="1">
      <alignment horizontal="center" vertical="center"/>
    </xf>
    <xf numFmtId="0" fontId="7" fillId="0" borderId="4" xfId="0" applyFont="1" applyBorder="1" applyProtection="1">
      <alignment vertical="center"/>
    </xf>
    <xf numFmtId="0" fontId="7" fillId="0" borderId="5" xfId="0" applyFont="1" applyBorder="1" applyProtection="1">
      <alignment vertical="center"/>
    </xf>
    <xf numFmtId="0" fontId="7" fillId="0" borderId="3" xfId="0" applyFont="1" applyBorder="1" applyAlignment="1" applyProtection="1">
      <alignment horizontal="right" vertical="center"/>
    </xf>
    <xf numFmtId="0" fontId="33" fillId="0" borderId="1" xfId="0" applyFont="1" applyBorder="1" applyProtection="1">
      <alignment vertical="center"/>
    </xf>
    <xf numFmtId="0" fontId="33" fillId="0" borderId="1" xfId="0" applyFont="1" applyBorder="1" applyAlignment="1" applyProtection="1">
      <alignment horizontal="right" vertical="center"/>
    </xf>
    <xf numFmtId="0" fontId="14" fillId="0" borderId="0" xfId="2" applyBorder="1">
      <alignment vertical="center"/>
    </xf>
    <xf numFmtId="178" fontId="19" fillId="0" borderId="47" xfId="2" applyNumberFormat="1" applyFont="1" applyBorder="1" applyProtection="1">
      <alignment vertical="center"/>
    </xf>
    <xf numFmtId="178" fontId="23" fillId="0" borderId="28" xfId="2" applyNumberFormat="1" applyFont="1" applyBorder="1" applyProtection="1">
      <alignment vertical="center"/>
    </xf>
    <xf numFmtId="179" fontId="20" fillId="3" borderId="53" xfId="2" applyNumberFormat="1" applyFont="1" applyFill="1" applyBorder="1" applyProtection="1">
      <alignment vertical="center"/>
      <protection locked="0"/>
    </xf>
    <xf numFmtId="179" fontId="20" fillId="3" borderId="62" xfId="2" applyNumberFormat="1" applyFont="1" applyFill="1" applyBorder="1" applyProtection="1">
      <alignment vertical="center"/>
      <protection locked="0"/>
    </xf>
    <xf numFmtId="179" fontId="23" fillId="0" borderId="43" xfId="2" applyNumberFormat="1" applyFont="1" applyBorder="1" applyProtection="1">
      <alignment vertical="center"/>
    </xf>
    <xf numFmtId="179" fontId="23" fillId="0" borderId="48" xfId="2" applyNumberFormat="1" applyFont="1" applyBorder="1" applyProtection="1">
      <alignment vertical="center"/>
    </xf>
    <xf numFmtId="0" fontId="23" fillId="12" borderId="67" xfId="2" applyFont="1" applyFill="1" applyBorder="1" applyAlignment="1" applyProtection="1">
      <alignment vertical="center" wrapText="1"/>
    </xf>
    <xf numFmtId="0" fontId="23" fillId="12" borderId="95" xfId="2" applyFont="1" applyFill="1" applyBorder="1" applyAlignment="1" applyProtection="1">
      <alignment vertical="center" wrapText="1"/>
    </xf>
    <xf numFmtId="178" fontId="23" fillId="0" borderId="35" xfId="2" applyNumberFormat="1" applyFont="1" applyBorder="1" applyAlignment="1" applyProtection="1">
      <alignment horizontal="right" vertical="center" wrapText="1"/>
    </xf>
    <xf numFmtId="0" fontId="0" fillId="0" borderId="1" xfId="0" applyBorder="1" applyAlignment="1">
      <alignment horizontal="center" vertical="center"/>
    </xf>
    <xf numFmtId="176" fontId="25" fillId="12" borderId="75" xfId="3" applyNumberFormat="1" applyFont="1" applyFill="1" applyBorder="1" applyAlignment="1" applyProtection="1">
      <alignment vertical="center" wrapText="1"/>
    </xf>
    <xf numFmtId="179" fontId="23" fillId="0" borderId="37" xfId="2" applyNumberFormat="1" applyFont="1" applyBorder="1" applyProtection="1">
      <alignment vertical="center"/>
    </xf>
    <xf numFmtId="0" fontId="23" fillId="0" borderId="0" xfId="2" applyFont="1" applyAlignment="1">
      <alignment vertical="top"/>
    </xf>
    <xf numFmtId="0" fontId="42" fillId="0" borderId="0" xfId="2" applyFont="1" applyAlignment="1">
      <alignment vertical="top"/>
    </xf>
    <xf numFmtId="0" fontId="7" fillId="0" borderId="9" xfId="0" applyFont="1" applyBorder="1">
      <alignment vertical="center"/>
    </xf>
    <xf numFmtId="0" fontId="7" fillId="0" borderId="12" xfId="0" applyFont="1" applyBorder="1" applyAlignment="1">
      <alignment vertical="center" wrapText="1"/>
    </xf>
    <xf numFmtId="0" fontId="20" fillId="0" borderId="26" xfId="2" applyFont="1" applyBorder="1" applyAlignment="1" applyProtection="1">
      <alignment vertical="top" wrapText="1"/>
    </xf>
    <xf numFmtId="183" fontId="7" fillId="0" borderId="11" xfId="0" applyNumberFormat="1" applyFont="1" applyFill="1" applyBorder="1" applyAlignment="1">
      <alignment horizontal="center" vertical="center"/>
    </xf>
    <xf numFmtId="0" fontId="44" fillId="0" borderId="0" xfId="0" applyFont="1">
      <alignment vertical="center"/>
    </xf>
    <xf numFmtId="0" fontId="38" fillId="0" borderId="0" xfId="0" applyFont="1">
      <alignment vertical="center"/>
    </xf>
    <xf numFmtId="0" fontId="18" fillId="0" borderId="49" xfId="0" applyFont="1" applyBorder="1" applyAlignment="1">
      <alignment horizontal="center" vertical="center"/>
    </xf>
    <xf numFmtId="0" fontId="21" fillId="0" borderId="38" xfId="0" applyFont="1" applyBorder="1">
      <alignment vertical="center"/>
    </xf>
    <xf numFmtId="0" fontId="21" fillId="0" borderId="59" xfId="0" applyFont="1" applyBorder="1">
      <alignment vertical="center"/>
    </xf>
    <xf numFmtId="180" fontId="23" fillId="3" borderId="32" xfId="2" applyNumberFormat="1" applyFont="1" applyFill="1" applyBorder="1" applyProtection="1">
      <alignment vertical="center"/>
      <protection locked="0"/>
    </xf>
    <xf numFmtId="0" fontId="0" fillId="0" borderId="0" xfId="0" applyBorder="1">
      <alignment vertical="center"/>
    </xf>
    <xf numFmtId="0" fontId="18" fillId="0" borderId="50"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21" fillId="0" borderId="47" xfId="0" applyFont="1" applyBorder="1" applyAlignment="1">
      <alignment horizontal="center" vertical="center"/>
    </xf>
    <xf numFmtId="0" fontId="21" fillId="0" borderId="112" xfId="0" applyFont="1" applyBorder="1" applyAlignment="1">
      <alignment horizontal="center" vertical="center"/>
    </xf>
    <xf numFmtId="0" fontId="18" fillId="0" borderId="49" xfId="0" applyFont="1" applyBorder="1" applyAlignment="1">
      <alignment horizontal="right" vertical="center"/>
    </xf>
    <xf numFmtId="0" fontId="18" fillId="0" borderId="50" xfId="0" applyFont="1" applyBorder="1" applyAlignment="1">
      <alignment horizontal="left" vertical="center" wrapText="1"/>
    </xf>
    <xf numFmtId="0" fontId="18" fillId="0" borderId="54" xfId="0" applyFont="1" applyBorder="1" applyAlignment="1">
      <alignment horizontal="left" vertical="center" wrapText="1"/>
    </xf>
    <xf numFmtId="0" fontId="8" fillId="0" borderId="0" xfId="0" applyFont="1">
      <alignment vertical="center"/>
    </xf>
    <xf numFmtId="0" fontId="0" fillId="0" borderId="1" xfId="0" applyBorder="1" applyAlignment="1">
      <alignment horizontal="center" vertical="center"/>
    </xf>
    <xf numFmtId="0" fontId="0" fillId="0" borderId="1" xfId="0" applyBorder="1" applyAlignment="1">
      <alignment vertical="center"/>
    </xf>
    <xf numFmtId="0" fontId="45" fillId="15" borderId="0" xfId="0" applyFont="1" applyFill="1">
      <alignment vertical="center"/>
    </xf>
    <xf numFmtId="0" fontId="45" fillId="15" borderId="0" xfId="0" applyFont="1" applyFill="1" applyAlignment="1">
      <alignment vertical="center"/>
    </xf>
    <xf numFmtId="0" fontId="12" fillId="4" borderId="0" xfId="0" applyFont="1" applyFill="1" applyAlignment="1">
      <alignment vertical="center"/>
    </xf>
    <xf numFmtId="0" fontId="18" fillId="0" borderId="112" xfId="0" applyFont="1" applyBorder="1" applyAlignment="1">
      <alignment horizontal="center" vertical="center"/>
    </xf>
    <xf numFmtId="0" fontId="23" fillId="0" borderId="20" xfId="2" applyFont="1" applyBorder="1" applyAlignment="1" applyProtection="1">
      <alignment horizontal="center" vertical="center" wrapText="1"/>
    </xf>
    <xf numFmtId="0" fontId="21" fillId="0" borderId="34" xfId="0" applyFont="1" applyBorder="1" applyAlignment="1">
      <alignment horizontal="center" vertical="center"/>
    </xf>
    <xf numFmtId="0" fontId="20" fillId="0" borderId="99" xfId="2" applyFont="1" applyBorder="1" applyAlignment="1" applyProtection="1">
      <alignment vertical="top" wrapText="1"/>
    </xf>
    <xf numFmtId="0" fontId="20" fillId="0" borderId="38" xfId="2" applyFont="1" applyBorder="1" applyAlignment="1" applyProtection="1">
      <alignment vertical="top" wrapText="1"/>
    </xf>
    <xf numFmtId="0" fontId="20" fillId="0" borderId="22" xfId="2" applyFont="1" applyBorder="1" applyProtection="1">
      <alignment vertical="center"/>
    </xf>
    <xf numFmtId="0" fontId="20" fillId="0" borderId="62" xfId="2" applyFont="1" applyBorder="1" applyAlignment="1" applyProtection="1">
      <alignment vertical="top" wrapText="1"/>
    </xf>
    <xf numFmtId="0" fontId="23" fillId="12" borderId="75" xfId="2" applyFont="1" applyFill="1" applyBorder="1" applyAlignment="1" applyProtection="1">
      <alignment vertical="center" wrapText="1"/>
    </xf>
    <xf numFmtId="0" fontId="23" fillId="12" borderId="127" xfId="2" applyFont="1" applyFill="1" applyBorder="1" applyAlignment="1" applyProtection="1">
      <alignment vertical="center" wrapText="1"/>
    </xf>
    <xf numFmtId="178" fontId="23" fillId="0" borderId="35" xfId="2" applyNumberFormat="1" applyFont="1" applyFill="1" applyBorder="1" applyAlignment="1" applyProtection="1">
      <alignment horizontal="right" vertical="center" wrapText="1"/>
    </xf>
    <xf numFmtId="178" fontId="20" fillId="0" borderId="44" xfId="2" applyNumberFormat="1" applyFont="1" applyBorder="1" applyProtection="1">
      <alignment vertical="center"/>
    </xf>
    <xf numFmtId="178" fontId="20" fillId="0" borderId="36" xfId="2" applyNumberFormat="1" applyFont="1" applyBorder="1" applyProtection="1">
      <alignment vertical="center"/>
    </xf>
    <xf numFmtId="0" fontId="23" fillId="0" borderId="20" xfId="2" applyFont="1" applyBorder="1" applyAlignment="1" applyProtection="1">
      <alignment horizontal="left" vertical="center"/>
    </xf>
    <xf numFmtId="180" fontId="23" fillId="3" borderId="128" xfId="2" applyNumberFormat="1" applyFont="1" applyFill="1" applyBorder="1" applyProtection="1">
      <alignment vertical="center"/>
      <protection locked="0"/>
    </xf>
    <xf numFmtId="0" fontId="23" fillId="0" borderId="77" xfId="2" applyFont="1" applyBorder="1" applyAlignment="1" applyProtection="1">
      <alignment horizontal="left" vertical="center"/>
    </xf>
    <xf numFmtId="180" fontId="23" fillId="3" borderId="65" xfId="2" applyNumberFormat="1" applyFont="1" applyFill="1" applyBorder="1" applyProtection="1">
      <alignment vertical="center"/>
      <protection locked="0"/>
    </xf>
    <xf numFmtId="180" fontId="23" fillId="3" borderId="41" xfId="2" applyNumberFormat="1" applyFont="1" applyFill="1" applyBorder="1" applyProtection="1">
      <alignment vertical="center"/>
      <protection locked="0"/>
    </xf>
    <xf numFmtId="180" fontId="23" fillId="3" borderId="42" xfId="2" applyNumberFormat="1" applyFont="1" applyFill="1" applyBorder="1" applyProtection="1">
      <alignment vertical="center"/>
      <protection locked="0"/>
    </xf>
    <xf numFmtId="178" fontId="23" fillId="0" borderId="36" xfId="2" applyNumberFormat="1" applyFont="1" applyBorder="1" applyProtection="1">
      <alignment vertical="center"/>
    </xf>
    <xf numFmtId="176" fontId="25" fillId="0" borderId="129" xfId="3" applyNumberFormat="1" applyFont="1" applyFill="1" applyBorder="1" applyAlignment="1" applyProtection="1">
      <alignment vertical="center" wrapText="1"/>
    </xf>
    <xf numFmtId="0" fontId="23" fillId="0" borderId="25" xfId="2" applyFont="1" applyFill="1" applyBorder="1" applyAlignment="1" applyProtection="1">
      <alignment horizontal="center" vertical="center" wrapText="1"/>
    </xf>
    <xf numFmtId="176" fontId="23" fillId="0" borderId="129" xfId="2" applyNumberFormat="1" applyFont="1" applyBorder="1" applyAlignment="1" applyProtection="1">
      <alignment horizontal="right" vertical="center" wrapText="1"/>
    </xf>
    <xf numFmtId="0" fontId="27" fillId="3" borderId="27" xfId="2" applyFont="1" applyFill="1" applyBorder="1" applyAlignment="1" applyProtection="1">
      <alignment horizontal="right" vertical="center" wrapText="1"/>
      <protection locked="0"/>
    </xf>
    <xf numFmtId="176" fontId="23" fillId="0" borderId="65" xfId="2" applyNumberFormat="1" applyFont="1" applyBorder="1" applyAlignment="1" applyProtection="1">
      <alignment horizontal="left" vertical="center" wrapText="1"/>
    </xf>
    <xf numFmtId="176" fontId="23" fillId="0" borderId="56" xfId="2" applyNumberFormat="1" applyFont="1" applyBorder="1" applyAlignment="1" applyProtection="1">
      <alignment horizontal="left" vertical="center" wrapText="1"/>
    </xf>
    <xf numFmtId="178" fontId="23" fillId="0" borderId="56" xfId="2" applyNumberFormat="1" applyFont="1" applyBorder="1" applyAlignment="1" applyProtection="1">
      <alignment horizontal="right" vertical="center" wrapText="1"/>
    </xf>
    <xf numFmtId="178" fontId="23" fillId="0" borderId="28" xfId="2" applyNumberFormat="1" applyFont="1" applyBorder="1" applyAlignment="1" applyProtection="1">
      <alignment horizontal="right" vertical="center" wrapText="1"/>
    </xf>
    <xf numFmtId="0" fontId="20" fillId="0" borderId="99" xfId="2" applyFont="1" applyBorder="1">
      <alignment vertical="center"/>
    </xf>
    <xf numFmtId="0" fontId="20" fillId="0" borderId="62" xfId="2" applyFont="1" applyBorder="1">
      <alignment vertical="center"/>
    </xf>
    <xf numFmtId="0" fontId="20" fillId="0" borderId="53" xfId="2" applyFont="1" applyBorder="1">
      <alignment vertical="center"/>
    </xf>
    <xf numFmtId="0" fontId="43" fillId="0" borderId="133" xfId="2" applyFont="1" applyBorder="1" applyProtection="1">
      <alignment vertical="center"/>
    </xf>
    <xf numFmtId="0" fontId="23" fillId="12" borderId="134" xfId="2" applyFont="1" applyFill="1" applyBorder="1" applyAlignment="1" applyProtection="1">
      <alignment vertical="center" wrapText="1"/>
    </xf>
    <xf numFmtId="176" fontId="23" fillId="3" borderId="31" xfId="3" applyNumberFormat="1" applyFont="1" applyFill="1" applyBorder="1" applyAlignment="1" applyProtection="1">
      <alignment vertical="center" wrapText="1"/>
      <protection locked="0"/>
    </xf>
    <xf numFmtId="176" fontId="25" fillId="12" borderId="67" xfId="3" applyNumberFormat="1" applyFont="1" applyFill="1" applyBorder="1" applyAlignment="1" applyProtection="1">
      <alignment vertical="center" wrapText="1"/>
    </xf>
    <xf numFmtId="176" fontId="23" fillId="3" borderId="81" xfId="2" applyNumberFormat="1" applyFont="1" applyFill="1" applyBorder="1" applyAlignment="1" applyProtection="1">
      <alignment vertical="center" wrapText="1"/>
      <protection locked="0"/>
    </xf>
    <xf numFmtId="0" fontId="23" fillId="0" borderId="30" xfId="2" applyFont="1" applyBorder="1" applyAlignment="1" applyProtection="1">
      <alignment horizontal="center" vertical="center" wrapText="1"/>
    </xf>
    <xf numFmtId="0" fontId="21" fillId="0" borderId="29" xfId="0" applyFont="1" applyBorder="1" applyAlignment="1">
      <alignment horizontal="center" vertical="center"/>
    </xf>
    <xf numFmtId="0" fontId="21" fillId="0" borderId="44" xfId="0" applyFont="1" applyBorder="1" applyAlignment="1">
      <alignment horizontal="center" vertical="center"/>
    </xf>
    <xf numFmtId="0" fontId="20" fillId="0" borderId="59" xfId="2" applyFont="1" applyBorder="1" applyAlignment="1" applyProtection="1">
      <alignment vertical="top" wrapText="1"/>
    </xf>
    <xf numFmtId="0" fontId="0" fillId="0" borderId="0" xfId="0" applyAlignment="1">
      <alignmen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0" xfId="0" applyFont="1" applyAlignment="1" applyProtection="1">
      <alignment horizontal="center" vertical="center"/>
    </xf>
    <xf numFmtId="176" fontId="25" fillId="12" borderId="72" xfId="3" applyNumberFormat="1" applyFont="1" applyFill="1" applyBorder="1" applyAlignment="1" applyProtection="1">
      <alignment vertical="center" wrapText="1"/>
    </xf>
    <xf numFmtId="0" fontId="23" fillId="0" borderId="0" xfId="2" applyFont="1" applyAlignment="1" applyProtection="1">
      <alignment horizontal="left" vertical="top"/>
    </xf>
    <xf numFmtId="0" fontId="20" fillId="0" borderId="43" xfId="2" applyFont="1" applyBorder="1" applyAlignment="1" applyProtection="1">
      <alignment horizontal="center" vertical="center" wrapText="1"/>
    </xf>
    <xf numFmtId="0" fontId="20" fillId="0" borderId="33" xfId="2" applyFont="1" applyBorder="1" applyAlignment="1" applyProtection="1">
      <alignment horizontal="center" vertical="center" wrapText="1"/>
    </xf>
    <xf numFmtId="0" fontId="20" fillId="0" borderId="60" xfId="2" applyFont="1" applyBorder="1" applyAlignment="1" applyProtection="1">
      <alignment horizontal="center" vertical="center" wrapText="1"/>
    </xf>
    <xf numFmtId="0" fontId="20" fillId="0" borderId="57" xfId="2" applyFont="1" applyBorder="1" applyAlignment="1" applyProtection="1">
      <alignment horizontal="center" vertical="center" wrapText="1"/>
    </xf>
    <xf numFmtId="0" fontId="23" fillId="0" borderId="0" xfId="2" applyFont="1" applyFill="1" applyAlignment="1" applyProtection="1">
      <alignment vertical="top"/>
    </xf>
    <xf numFmtId="0" fontId="23" fillId="0" borderId="0" xfId="2" applyFont="1" applyAlignment="1" applyProtection="1">
      <alignment vertical="top"/>
    </xf>
    <xf numFmtId="38" fontId="45" fillId="15" borderId="0" xfId="0" applyNumberFormat="1" applyFont="1" applyFill="1" applyAlignment="1">
      <alignment vertical="center"/>
    </xf>
    <xf numFmtId="38" fontId="45" fillId="15" borderId="0" xfId="0" applyNumberFormat="1" applyFont="1" applyFill="1">
      <alignment vertical="center"/>
    </xf>
    <xf numFmtId="178" fontId="20" fillId="3" borderId="53" xfId="2" applyNumberFormat="1" applyFont="1" applyFill="1" applyBorder="1" applyProtection="1">
      <alignment vertical="center"/>
      <protection locked="0"/>
    </xf>
    <xf numFmtId="178" fontId="23" fillId="3" borderId="35" xfId="2" applyNumberFormat="1" applyFont="1" applyFill="1" applyBorder="1" applyProtection="1">
      <alignment vertical="center"/>
      <protection locked="0"/>
    </xf>
    <xf numFmtId="178" fontId="23" fillId="3" borderId="47" xfId="2" applyNumberFormat="1" applyFont="1" applyFill="1" applyBorder="1" applyProtection="1">
      <alignment vertical="center"/>
      <protection locked="0"/>
    </xf>
    <xf numFmtId="178" fontId="23" fillId="3" borderId="112" xfId="2" applyNumberFormat="1" applyFont="1" applyFill="1" applyBorder="1" applyAlignment="1" applyProtection="1">
      <alignment horizontal="right" vertical="center" wrapText="1"/>
      <protection locked="0"/>
    </xf>
    <xf numFmtId="178" fontId="23" fillId="3" borderId="44" xfId="2" applyNumberFormat="1" applyFont="1" applyFill="1" applyBorder="1" applyAlignment="1" applyProtection="1">
      <alignment horizontal="right" vertical="center" wrapText="1"/>
      <protection locked="0"/>
    </xf>
    <xf numFmtId="178" fontId="23" fillId="3" borderId="47" xfId="2" applyNumberFormat="1" applyFont="1" applyFill="1" applyBorder="1" applyAlignment="1" applyProtection="1">
      <alignment horizontal="right" vertical="center" wrapText="1"/>
      <protection locked="0"/>
    </xf>
    <xf numFmtId="0" fontId="23" fillId="0" borderId="0" xfId="2" applyFont="1" applyFill="1" applyAlignment="1" applyProtection="1">
      <alignment vertical="top"/>
    </xf>
    <xf numFmtId="0" fontId="21" fillId="0" borderId="53" xfId="0" applyFont="1" applyBorder="1" applyProtection="1">
      <alignment vertical="center"/>
      <protection locked="0"/>
    </xf>
    <xf numFmtId="38" fontId="7" fillId="10" borderId="1" xfId="0" applyNumberFormat="1" applyFont="1" applyFill="1" applyBorder="1" applyProtection="1">
      <alignment vertical="center"/>
    </xf>
    <xf numFmtId="0" fontId="7" fillId="0" borderId="9" xfId="0" applyFont="1" applyBorder="1" applyAlignment="1">
      <alignment vertical="center"/>
    </xf>
    <xf numFmtId="0" fontId="7" fillId="0" borderId="2" xfId="0" applyFont="1" applyBorder="1" applyAlignment="1">
      <alignment vertical="center"/>
    </xf>
    <xf numFmtId="0" fontId="7" fillId="0" borderId="10" xfId="0" applyFont="1" applyBorder="1" applyAlignment="1">
      <alignment vertical="center"/>
    </xf>
    <xf numFmtId="0" fontId="7" fillId="0" borderId="12" xfId="0" applyFont="1" applyBorder="1" applyAlignment="1">
      <alignment vertical="center"/>
    </xf>
    <xf numFmtId="0" fontId="7" fillId="3" borderId="0" xfId="0" applyFont="1" applyFill="1" applyBorder="1" applyAlignment="1" applyProtection="1">
      <alignment vertical="center"/>
      <protection locked="0"/>
    </xf>
    <xf numFmtId="0" fontId="7" fillId="3" borderId="11" xfId="0" applyFont="1" applyFill="1" applyBorder="1" applyAlignment="1" applyProtection="1">
      <alignment vertical="center"/>
      <protection locked="0"/>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1" xfId="0" applyFont="1" applyBorder="1" applyAlignment="1">
      <alignment horizontal="left" vertical="center" wrapText="1"/>
    </xf>
    <xf numFmtId="0" fontId="34" fillId="2" borderId="0" xfId="1" applyFont="1" applyFill="1" applyAlignment="1">
      <alignment horizontal="right" vertical="center"/>
    </xf>
    <xf numFmtId="0" fontId="7" fillId="3" borderId="1"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2" borderId="1" xfId="1" applyFont="1" applyFill="1" applyBorder="1" applyAlignment="1">
      <alignment horizontal="center" vertical="center" wrapText="1"/>
    </xf>
    <xf numFmtId="0" fontId="35" fillId="0" borderId="0" xfId="0" applyFont="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181" fontId="7" fillId="3" borderId="1" xfId="0" applyNumberFormat="1" applyFont="1" applyFill="1" applyBorder="1" applyAlignment="1" applyProtection="1">
      <alignment horizontal="center" vertical="center"/>
      <protection locked="0"/>
    </xf>
    <xf numFmtId="0" fontId="30" fillId="0" borderId="6" xfId="0" applyFont="1" applyBorder="1" applyAlignment="1" applyProtection="1">
      <alignment horizontal="center" vertical="center" wrapText="1"/>
    </xf>
    <xf numFmtId="0" fontId="30" fillId="0" borderId="8" xfId="0" applyFont="1" applyBorder="1" applyAlignment="1" applyProtection="1">
      <alignment horizontal="center" vertical="center" wrapText="1"/>
    </xf>
    <xf numFmtId="0" fontId="30" fillId="0" borderId="9" xfId="0" applyFont="1" applyBorder="1" applyAlignment="1" applyProtection="1">
      <alignment horizontal="center" vertical="center" wrapText="1"/>
    </xf>
    <xf numFmtId="0" fontId="30" fillId="0" borderId="2" xfId="0" applyFont="1" applyBorder="1" applyAlignment="1" applyProtection="1">
      <alignment horizontal="center" vertical="center" wrapText="1"/>
    </xf>
    <xf numFmtId="0" fontId="30" fillId="0" borderId="10" xfId="0" applyFont="1" applyBorder="1" applyAlignment="1" applyProtection="1">
      <alignment horizontal="center" vertical="center" wrapText="1"/>
    </xf>
    <xf numFmtId="0" fontId="30" fillId="0" borderId="12" xfId="0" applyFont="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31" fillId="7" borderId="5" xfId="0" applyFont="1" applyFill="1" applyBorder="1" applyAlignment="1" applyProtection="1">
      <alignment horizontal="center" vertical="center"/>
    </xf>
    <xf numFmtId="0" fontId="31" fillId="7" borderId="1" xfId="0" applyFont="1" applyFill="1" applyBorder="1" applyAlignment="1" applyProtection="1">
      <alignment horizontal="center" vertical="center"/>
    </xf>
    <xf numFmtId="0" fontId="31" fillId="6" borderId="3" xfId="0" applyFont="1" applyFill="1" applyBorder="1" applyAlignment="1" applyProtection="1">
      <alignment horizontal="center" vertical="center"/>
    </xf>
    <xf numFmtId="0" fontId="31" fillId="6" borderId="4" xfId="0" applyFont="1" applyFill="1" applyBorder="1" applyAlignment="1" applyProtection="1">
      <alignment horizontal="center" vertical="center"/>
    </xf>
    <xf numFmtId="0" fontId="31" fillId="6" borderId="5" xfId="0" applyFont="1" applyFill="1" applyBorder="1" applyAlignment="1" applyProtection="1">
      <alignment horizontal="center" vertical="center"/>
    </xf>
    <xf numFmtId="0" fontId="7" fillId="0" borderId="0" xfId="0" applyFont="1" applyAlignment="1" applyProtection="1">
      <alignment horizontal="left" vertical="top" wrapText="1"/>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0" borderId="88"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30" fillId="0" borderId="1" xfId="0" applyFont="1" applyBorder="1" applyAlignment="1" applyProtection="1">
      <alignment horizontal="center" vertical="center" wrapText="1"/>
    </xf>
    <xf numFmtId="0" fontId="7" fillId="3" borderId="6"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30" fillId="0" borderId="1"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13" xfId="0" applyFont="1" applyBorder="1" applyAlignment="1" applyProtection="1">
      <alignment horizontal="center" vertical="center"/>
    </xf>
    <xf numFmtId="0" fontId="33" fillId="0" borderId="14" xfId="0" applyFont="1" applyBorder="1" applyAlignment="1" applyProtection="1">
      <alignment horizontal="left" vertical="center"/>
    </xf>
    <xf numFmtId="0" fontId="33" fillId="0" borderId="13" xfId="0" applyFont="1" applyBorder="1" applyAlignment="1" applyProtection="1">
      <alignment horizontal="left" vertical="center"/>
    </xf>
    <xf numFmtId="0" fontId="33" fillId="0" borderId="14" xfId="0" applyFont="1" applyBorder="1" applyAlignment="1" applyProtection="1">
      <alignment horizontal="center" vertical="center"/>
    </xf>
    <xf numFmtId="0" fontId="33" fillId="0" borderId="13" xfId="0" applyFont="1" applyBorder="1" applyAlignment="1" applyProtection="1">
      <alignment horizontal="center" vertical="center"/>
    </xf>
    <xf numFmtId="177" fontId="33" fillId="0" borderId="6" xfId="0" applyNumberFormat="1" applyFont="1" applyBorder="1" applyAlignment="1" applyProtection="1">
      <alignment horizontal="center" vertical="center"/>
    </xf>
    <xf numFmtId="177" fontId="33" fillId="0" borderId="8" xfId="0" applyNumberFormat="1" applyFont="1" applyBorder="1" applyAlignment="1" applyProtection="1">
      <alignment horizontal="center" vertical="center"/>
    </xf>
    <xf numFmtId="177" fontId="33" fillId="0" borderId="10" xfId="0" applyNumberFormat="1" applyFont="1" applyBorder="1" applyAlignment="1" applyProtection="1">
      <alignment horizontal="center" vertical="center"/>
    </xf>
    <xf numFmtId="177" fontId="33" fillId="0" borderId="12" xfId="0" applyNumberFormat="1" applyFont="1" applyBorder="1" applyAlignment="1" applyProtection="1">
      <alignment horizontal="center" vertical="center"/>
    </xf>
    <xf numFmtId="177" fontId="33" fillId="0" borderId="6" xfId="0" applyNumberFormat="1" applyFont="1" applyBorder="1" applyAlignment="1" applyProtection="1">
      <alignment horizontal="center" vertical="center"/>
      <protection locked="0"/>
    </xf>
    <xf numFmtId="177" fontId="33" fillId="0" borderId="8" xfId="0" applyNumberFormat="1" applyFont="1" applyBorder="1" applyAlignment="1" applyProtection="1">
      <alignment horizontal="center" vertical="center"/>
      <protection locked="0"/>
    </xf>
    <xf numFmtId="177" fontId="33" fillId="0" borderId="10" xfId="0" applyNumberFormat="1" applyFont="1" applyBorder="1" applyAlignment="1" applyProtection="1">
      <alignment horizontal="center" vertical="center"/>
      <protection locked="0"/>
    </xf>
    <xf numFmtId="177" fontId="33" fillId="0" borderId="12"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3" borderId="4" xfId="0" applyFont="1" applyFill="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30" fillId="0" borderId="3" xfId="0" applyFont="1" applyBorder="1" applyAlignment="1" applyProtection="1">
      <alignment horizontal="center" vertical="center"/>
    </xf>
    <xf numFmtId="0" fontId="30" fillId="0" borderId="5" xfId="0" applyFont="1" applyBorder="1" applyAlignment="1" applyProtection="1">
      <alignment horizontal="center" vertical="center"/>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30"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7" fillId="10" borderId="1" xfId="0" applyFont="1" applyFill="1" applyBorder="1" applyAlignment="1" applyProtection="1">
      <alignment horizontal="center" vertical="center"/>
    </xf>
    <xf numFmtId="0" fontId="36" fillId="0" borderId="1" xfId="0" applyFont="1" applyBorder="1" applyAlignment="1" applyProtection="1">
      <alignment horizontal="left" vertical="center" wrapText="1"/>
      <protection locked="0"/>
    </xf>
    <xf numFmtId="0" fontId="33" fillId="3" borderId="3" xfId="0" applyFont="1" applyFill="1" applyBorder="1" applyAlignment="1" applyProtection="1">
      <alignment vertical="center"/>
      <protection locked="0"/>
    </xf>
    <xf numFmtId="0" fontId="33" fillId="3" borderId="5" xfId="0" applyFont="1" applyFill="1" applyBorder="1" applyAlignment="1" applyProtection="1">
      <alignment vertical="center"/>
      <protection locked="0"/>
    </xf>
    <xf numFmtId="177" fontId="33" fillId="0" borderId="3" xfId="0" applyNumberFormat="1" applyFont="1" applyBorder="1" applyAlignment="1" applyProtection="1">
      <alignment horizontal="right" vertical="center"/>
    </xf>
    <xf numFmtId="177" fontId="33" fillId="0" borderId="5" xfId="0" applyNumberFormat="1" applyFont="1" applyBorder="1" applyAlignment="1" applyProtection="1">
      <alignment horizontal="right" vertical="center"/>
    </xf>
    <xf numFmtId="0" fontId="33" fillId="3" borderId="3" xfId="0" applyFont="1" applyFill="1" applyBorder="1" applyAlignment="1" applyProtection="1">
      <alignment horizontal="right" vertical="center"/>
      <protection locked="0"/>
    </xf>
    <xf numFmtId="0" fontId="33" fillId="3" borderId="5" xfId="0" applyFont="1" applyFill="1" applyBorder="1" applyAlignment="1" applyProtection="1">
      <alignment horizontal="right" vertical="center"/>
      <protection locked="0"/>
    </xf>
    <xf numFmtId="0" fontId="7" fillId="0" borderId="5"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36" fillId="0" borderId="6"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33" fillId="0" borderId="14"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0" fillId="0" borderId="3" xfId="0" applyFont="1" applyBorder="1" applyAlignment="1" applyProtection="1">
      <alignment horizontal="center" vertical="center" wrapText="1"/>
    </xf>
    <xf numFmtId="0" fontId="7" fillId="0" borderId="14" xfId="0" applyFont="1" applyBorder="1" applyAlignment="1" applyProtection="1">
      <alignment horizontal="left" vertical="center" wrapText="1"/>
      <protection locked="0"/>
    </xf>
    <xf numFmtId="0" fontId="7" fillId="3" borderId="86"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7" fillId="0" borderId="11" xfId="0" applyFont="1" applyFill="1" applyBorder="1" applyAlignment="1" applyProtection="1">
      <alignment horizontal="center" vertical="center"/>
    </xf>
    <xf numFmtId="0" fontId="30" fillId="0" borderId="13" xfId="0" applyFont="1" applyBorder="1" applyAlignment="1" applyProtection="1">
      <alignment horizontal="left" vertical="center" wrapText="1"/>
      <protection locked="0"/>
    </xf>
    <xf numFmtId="0" fontId="7" fillId="3" borderId="3"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9" fillId="0" borderId="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0" xfId="0" applyFont="1" applyAlignment="1" applyProtection="1">
      <alignment horizontal="center" vertical="center"/>
      <protection locked="0"/>
    </xf>
    <xf numFmtId="0" fontId="30" fillId="0" borderId="7" xfId="0" applyFont="1" applyBorder="1" applyAlignment="1" applyProtection="1">
      <alignment horizontal="center" vertical="center"/>
    </xf>
    <xf numFmtId="0" fontId="30" fillId="0" borderId="9" xfId="0" applyFont="1" applyBorder="1" applyAlignment="1" applyProtection="1">
      <alignment horizontal="center" vertical="center"/>
    </xf>
    <xf numFmtId="0" fontId="30" fillId="0" borderId="0" xfId="0" applyFont="1" applyAlignment="1" applyProtection="1">
      <alignment horizontal="center" vertical="center"/>
    </xf>
    <xf numFmtId="0" fontId="30" fillId="0" borderId="10" xfId="0" applyFont="1" applyBorder="1" applyAlignment="1" applyProtection="1">
      <alignment horizontal="center" vertical="center"/>
    </xf>
    <xf numFmtId="0" fontId="30" fillId="0" borderId="1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2" xfId="0" applyFont="1" applyBorder="1" applyAlignment="1" applyProtection="1">
      <alignment horizontal="center" vertical="center"/>
    </xf>
    <xf numFmtId="0" fontId="7" fillId="3" borderId="14"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34" fillId="0" borderId="6" xfId="0" applyFont="1" applyBorder="1" applyAlignment="1" applyProtection="1">
      <alignment horizontal="left" vertical="center" wrapText="1"/>
    </xf>
    <xf numFmtId="0" fontId="34" fillId="0" borderId="7" xfId="0" applyFont="1" applyBorder="1" applyAlignment="1" applyProtection="1">
      <alignment horizontal="left" vertical="center" wrapText="1"/>
    </xf>
    <xf numFmtId="0" fontId="34" fillId="0" borderId="8" xfId="0" applyFont="1" applyBorder="1" applyAlignment="1" applyProtection="1">
      <alignment horizontal="left" vertical="center" wrapText="1"/>
    </xf>
    <xf numFmtId="0" fontId="34" fillId="0" borderId="10" xfId="0" applyFont="1" applyBorder="1" applyAlignment="1" applyProtection="1">
      <alignment horizontal="left" vertical="center" wrapText="1"/>
    </xf>
    <xf numFmtId="0" fontId="34" fillId="0" borderId="11" xfId="0" applyFont="1" applyBorder="1" applyAlignment="1" applyProtection="1">
      <alignment horizontal="left" vertical="center" wrapText="1"/>
    </xf>
    <xf numFmtId="0" fontId="34" fillId="0" borderId="12" xfId="0" applyFont="1" applyBorder="1" applyAlignment="1" applyProtection="1">
      <alignment horizontal="left" vertical="center" wrapText="1"/>
    </xf>
    <xf numFmtId="0" fontId="30" fillId="0" borderId="6" xfId="0" applyFont="1" applyBorder="1" applyAlignment="1" applyProtection="1">
      <alignment horizontal="left" vertical="center"/>
    </xf>
    <xf numFmtId="0" fontId="30" fillId="0" borderId="7"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0" borderId="0" xfId="0"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3" xfId="0" applyFont="1"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7" fillId="9" borderId="5" xfId="0" applyFont="1" applyFill="1" applyBorder="1" applyAlignment="1" applyProtection="1">
      <alignment horizontal="center" vertical="center"/>
      <protection locked="0"/>
    </xf>
    <xf numFmtId="0" fontId="7" fillId="0" borderId="94" xfId="0" applyFont="1" applyBorder="1" applyAlignment="1">
      <alignment horizontal="center"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7" fillId="0" borderId="104" xfId="0" applyFont="1" applyBorder="1" applyAlignment="1">
      <alignment horizontal="center" vertical="center"/>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23" fillId="0" borderId="0" xfId="2" applyFont="1" applyAlignment="1" applyProtection="1">
      <alignment horizontal="left" vertical="top" wrapText="1"/>
    </xf>
    <xf numFmtId="176" fontId="25" fillId="12" borderId="72" xfId="3" applyNumberFormat="1" applyFont="1" applyFill="1" applyBorder="1" applyAlignment="1" applyProtection="1">
      <alignment vertical="center" wrapText="1"/>
    </xf>
    <xf numFmtId="176" fontId="25" fillId="12" borderId="130" xfId="3" applyNumberFormat="1" applyFont="1" applyFill="1" applyBorder="1" applyAlignment="1" applyProtection="1">
      <alignment vertical="center" wrapText="1"/>
    </xf>
    <xf numFmtId="178" fontId="23" fillId="0" borderId="29" xfId="2" applyNumberFormat="1" applyFont="1" applyBorder="1" applyAlignment="1" applyProtection="1">
      <alignment horizontal="right" vertical="center" wrapText="1"/>
    </xf>
    <xf numFmtId="178" fontId="23" fillId="0" borderId="34" xfId="2" applyNumberFormat="1" applyFont="1" applyBorder="1" applyAlignment="1" applyProtection="1">
      <alignment horizontal="right" vertical="center" wrapText="1"/>
    </xf>
    <xf numFmtId="176" fontId="25" fillId="12" borderId="74" xfId="3" applyNumberFormat="1" applyFont="1" applyFill="1" applyBorder="1" applyAlignment="1" applyProtection="1">
      <alignment vertical="center" wrapText="1"/>
    </xf>
    <xf numFmtId="176" fontId="23" fillId="3" borderId="29" xfId="3" applyNumberFormat="1" applyFont="1" applyFill="1" applyBorder="1" applyAlignment="1" applyProtection="1">
      <alignment vertical="center" wrapText="1"/>
      <protection locked="0"/>
    </xf>
    <xf numFmtId="176" fontId="23" fillId="3" borderId="34" xfId="3" applyNumberFormat="1" applyFont="1" applyFill="1" applyBorder="1" applyAlignment="1" applyProtection="1">
      <alignment vertical="center" wrapText="1"/>
      <protection locked="0"/>
    </xf>
    <xf numFmtId="0" fontId="23" fillId="0" borderId="29" xfId="2" applyFont="1" applyFill="1" applyBorder="1" applyAlignment="1" applyProtection="1">
      <alignment horizontal="center" vertical="center" wrapText="1"/>
    </xf>
    <xf numFmtId="0" fontId="23" fillId="0" borderId="36" xfId="2" applyFont="1" applyFill="1" applyBorder="1" applyAlignment="1" applyProtection="1">
      <alignment horizontal="center" vertical="center" wrapText="1"/>
    </xf>
    <xf numFmtId="176" fontId="23" fillId="12" borderId="67" xfId="2" applyNumberFormat="1" applyFont="1" applyFill="1" applyBorder="1" applyAlignment="1" applyProtection="1">
      <alignment horizontal="right" vertical="center" wrapText="1"/>
    </xf>
    <xf numFmtId="176" fontId="23" fillId="12" borderId="73" xfId="2" applyNumberFormat="1" applyFont="1" applyFill="1" applyBorder="1" applyAlignment="1" applyProtection="1">
      <alignment horizontal="right" vertical="center" wrapText="1"/>
    </xf>
    <xf numFmtId="0" fontId="20" fillId="0" borderId="3" xfId="2" applyFont="1" applyBorder="1" applyAlignment="1" applyProtection="1">
      <alignment horizontal="left" vertical="center"/>
    </xf>
    <xf numFmtId="0" fontId="20" fillId="0" borderId="4" xfId="2" applyFont="1" applyBorder="1" applyAlignment="1" applyProtection="1">
      <alignment horizontal="left" vertical="center"/>
    </xf>
    <xf numFmtId="178" fontId="20" fillId="10" borderId="37" xfId="2" applyNumberFormat="1" applyFont="1" applyFill="1" applyBorder="1" applyAlignment="1" applyProtection="1">
      <alignment horizontal="right" vertical="center"/>
    </xf>
    <xf numFmtId="0" fontId="20" fillId="10" borderId="4" xfId="2" applyFont="1" applyFill="1" applyBorder="1" applyAlignment="1" applyProtection="1">
      <alignment horizontal="right" vertical="center"/>
    </xf>
    <xf numFmtId="0" fontId="23" fillId="0" borderId="3" xfId="2" applyFont="1" applyBorder="1" applyAlignment="1" applyProtection="1">
      <alignment horizontal="left" vertical="center" wrapText="1"/>
    </xf>
    <xf numFmtId="0" fontId="23" fillId="0" borderId="4" xfId="2" applyFont="1" applyBorder="1" applyAlignment="1" applyProtection="1">
      <alignment horizontal="left" vertical="center" wrapText="1"/>
    </xf>
    <xf numFmtId="0" fontId="23" fillId="0" borderId="38" xfId="2" applyFont="1" applyBorder="1" applyAlignment="1" applyProtection="1">
      <alignment horizontal="left" vertical="center" wrapText="1"/>
    </xf>
    <xf numFmtId="0" fontId="23" fillId="0" borderId="23" xfId="2" applyFont="1" applyBorder="1" applyAlignment="1" applyProtection="1">
      <alignment horizontal="left" vertical="center" wrapText="1"/>
    </xf>
    <xf numFmtId="0" fontId="23" fillId="0" borderId="2" xfId="2" applyFont="1" applyBorder="1" applyAlignment="1" applyProtection="1">
      <alignment horizontal="left" vertical="center" wrapText="1"/>
    </xf>
    <xf numFmtId="0" fontId="23" fillId="0" borderId="25" xfId="2" applyFont="1" applyBorder="1" applyAlignment="1" applyProtection="1">
      <alignment horizontal="left" vertical="center" wrapText="1"/>
    </xf>
    <xf numFmtId="0" fontId="23" fillId="0" borderId="46" xfId="2" applyFont="1" applyBorder="1" applyAlignment="1" applyProtection="1">
      <alignment horizontal="left" vertical="center" wrapText="1"/>
    </xf>
    <xf numFmtId="0" fontId="23" fillId="0" borderId="124" xfId="2" applyFont="1" applyBorder="1" applyAlignment="1" applyProtection="1">
      <alignment horizontal="left" vertical="center" wrapText="1"/>
    </xf>
    <xf numFmtId="0" fontId="23" fillId="0" borderId="52" xfId="2" applyFont="1" applyBorder="1" applyAlignment="1" applyProtection="1">
      <alignment horizontal="left" vertical="center" wrapText="1"/>
    </xf>
    <xf numFmtId="179" fontId="23" fillId="12" borderId="125" xfId="2" applyNumberFormat="1" applyFont="1" applyFill="1" applyBorder="1" applyAlignment="1" applyProtection="1">
      <alignment horizontal="center" vertical="center"/>
    </xf>
    <xf numFmtId="179" fontId="23" fillId="12" borderId="126" xfId="2" applyNumberFormat="1" applyFont="1" applyFill="1" applyBorder="1" applyAlignment="1" applyProtection="1">
      <alignment horizontal="center" vertical="center"/>
    </xf>
    <xf numFmtId="179" fontId="23" fillId="12" borderId="100" xfId="2" applyNumberFormat="1" applyFont="1" applyFill="1" applyBorder="1" applyAlignment="1" applyProtection="1">
      <alignment horizontal="center" vertical="center"/>
    </xf>
    <xf numFmtId="179" fontId="23" fillId="12" borderId="101" xfId="2" applyNumberFormat="1" applyFont="1" applyFill="1" applyBorder="1" applyAlignment="1" applyProtection="1">
      <alignment horizontal="center" vertical="center"/>
    </xf>
    <xf numFmtId="0" fontId="20" fillId="0" borderId="23" xfId="2" applyFont="1" applyFill="1" applyBorder="1" applyAlignment="1" applyProtection="1">
      <alignment horizontal="left" vertical="center"/>
    </xf>
    <xf numFmtId="0" fontId="20" fillId="0" borderId="2" xfId="2" applyFont="1" applyFill="1" applyBorder="1" applyAlignment="1" applyProtection="1">
      <alignment horizontal="left" vertical="center"/>
    </xf>
    <xf numFmtId="0" fontId="20" fillId="0" borderId="25" xfId="2" applyFont="1" applyFill="1" applyBorder="1" applyAlignment="1" applyProtection="1">
      <alignment horizontal="left" vertical="center"/>
    </xf>
    <xf numFmtId="0" fontId="20" fillId="0" borderId="46" xfId="2" applyFont="1" applyFill="1" applyBorder="1" applyAlignment="1" applyProtection="1">
      <alignment horizontal="left" vertical="center"/>
    </xf>
    <xf numFmtId="0" fontId="20" fillId="0" borderId="124" xfId="2" applyFont="1" applyBorder="1" applyAlignment="1" applyProtection="1">
      <alignment horizontal="left" vertical="center"/>
    </xf>
    <xf numFmtId="0" fontId="20" fillId="0" borderId="52" xfId="2" applyFont="1" applyBorder="1" applyAlignment="1" applyProtection="1">
      <alignment horizontal="left" vertical="center"/>
    </xf>
    <xf numFmtId="178" fontId="20" fillId="3" borderId="43" xfId="2" applyNumberFormat="1" applyFont="1" applyFill="1" applyBorder="1" applyAlignment="1" applyProtection="1">
      <alignment horizontal="right" vertical="center"/>
      <protection locked="0"/>
    </xf>
    <xf numFmtId="178" fontId="20" fillId="3" borderId="7" xfId="2" applyNumberFormat="1" applyFont="1" applyFill="1" applyBorder="1" applyAlignment="1" applyProtection="1">
      <alignment horizontal="right" vertical="center"/>
      <protection locked="0"/>
    </xf>
    <xf numFmtId="178" fontId="20" fillId="3" borderId="23" xfId="2" applyNumberFormat="1" applyFont="1" applyFill="1" applyBorder="1" applyAlignment="1" applyProtection="1">
      <alignment horizontal="right" vertical="center"/>
      <protection locked="0"/>
    </xf>
    <xf numFmtId="0" fontId="20" fillId="3" borderId="0" xfId="2" applyFont="1" applyFill="1" applyBorder="1" applyAlignment="1" applyProtection="1">
      <alignment horizontal="right" vertical="center"/>
      <protection locked="0"/>
    </xf>
    <xf numFmtId="0" fontId="20" fillId="0" borderId="38" xfId="2" applyFont="1" applyBorder="1" applyAlignment="1" applyProtection="1">
      <alignment horizontal="left" vertical="center"/>
    </xf>
    <xf numFmtId="0" fontId="20" fillId="0" borderId="0" xfId="2" applyFont="1" applyBorder="1" applyAlignment="1" applyProtection="1">
      <alignment horizontal="left" vertical="center"/>
    </xf>
    <xf numFmtId="0" fontId="20" fillId="0" borderId="99" xfId="2" applyFont="1" applyBorder="1" applyAlignment="1" applyProtection="1">
      <alignment horizontal="left" vertical="center"/>
    </xf>
    <xf numFmtId="0" fontId="20" fillId="0" borderId="20" xfId="2" applyFont="1" applyBorder="1" applyAlignment="1" applyProtection="1">
      <alignment horizontal="left" vertical="center"/>
    </xf>
    <xf numFmtId="0" fontId="20" fillId="0" borderId="21" xfId="2" applyFont="1" applyBorder="1" applyAlignment="1" applyProtection="1">
      <alignment horizontal="left" vertical="center"/>
    </xf>
    <xf numFmtId="0" fontId="20" fillId="0" borderId="66" xfId="2" applyFont="1" applyBorder="1" applyAlignment="1" applyProtection="1">
      <alignment horizontal="left" vertical="center"/>
    </xf>
    <xf numFmtId="0" fontId="20" fillId="0" borderId="59" xfId="2" applyFont="1" applyBorder="1" applyAlignment="1" applyProtection="1">
      <alignment horizontal="left" vertical="center"/>
    </xf>
    <xf numFmtId="0" fontId="20" fillId="0" borderId="139" xfId="2" applyFont="1" applyBorder="1" applyAlignment="1" applyProtection="1">
      <alignment horizontal="left" vertical="center"/>
    </xf>
    <xf numFmtId="0" fontId="20" fillId="0" borderId="20" xfId="2" applyFont="1" applyBorder="1" applyAlignment="1" applyProtection="1">
      <alignment vertical="center"/>
    </xf>
    <xf numFmtId="0" fontId="20" fillId="0" borderId="21" xfId="2" applyFont="1" applyBorder="1" applyAlignment="1" applyProtection="1">
      <alignment vertical="center"/>
    </xf>
    <xf numFmtId="0" fontId="20" fillId="0" borderId="22" xfId="2" applyFont="1" applyBorder="1" applyAlignment="1" applyProtection="1">
      <alignment vertical="center"/>
    </xf>
    <xf numFmtId="0" fontId="20" fillId="0" borderId="23" xfId="2" applyFont="1" applyBorder="1" applyAlignment="1" applyProtection="1">
      <alignment vertical="center"/>
    </xf>
    <xf numFmtId="0" fontId="20" fillId="0" borderId="0" xfId="2" applyFont="1" applyBorder="1" applyAlignment="1" applyProtection="1">
      <alignment vertical="center"/>
    </xf>
    <xf numFmtId="0" fontId="20" fillId="0" borderId="99" xfId="2" applyFont="1" applyBorder="1" applyAlignment="1" applyProtection="1">
      <alignment vertical="center"/>
    </xf>
    <xf numFmtId="0" fontId="20" fillId="0" borderId="25" xfId="2" applyFont="1" applyBorder="1" applyAlignment="1" applyProtection="1">
      <alignment vertical="center"/>
    </xf>
    <xf numFmtId="0" fontId="20" fillId="0" borderId="24" xfId="2" applyFont="1" applyBorder="1" applyAlignment="1" applyProtection="1">
      <alignment vertical="center"/>
    </xf>
    <xf numFmtId="0" fontId="20" fillId="0" borderId="26" xfId="2" applyFont="1" applyBorder="1" applyAlignment="1" applyProtection="1">
      <alignment vertical="center"/>
    </xf>
    <xf numFmtId="176" fontId="20" fillId="0" borderId="131" xfId="2" applyNumberFormat="1" applyFont="1" applyBorder="1" applyAlignment="1" applyProtection="1">
      <alignment vertical="center"/>
    </xf>
    <xf numFmtId="0" fontId="20" fillId="0" borderId="132" xfId="2" applyFont="1" applyBorder="1" applyAlignment="1" applyProtection="1">
      <alignment vertical="center"/>
    </xf>
    <xf numFmtId="184" fontId="20" fillId="0" borderId="25" xfId="2" applyNumberFormat="1" applyFont="1" applyBorder="1" applyAlignment="1" applyProtection="1">
      <alignment vertical="center"/>
    </xf>
    <xf numFmtId="184" fontId="20" fillId="0" borderId="24" xfId="2" applyNumberFormat="1" applyFont="1" applyBorder="1" applyAlignment="1" applyProtection="1">
      <alignment vertical="center"/>
    </xf>
    <xf numFmtId="0" fontId="23" fillId="0" borderId="0" xfId="2" applyFont="1" applyAlignment="1" applyProtection="1">
      <alignment vertical="top" wrapText="1"/>
    </xf>
    <xf numFmtId="0" fontId="23" fillId="0" borderId="0" xfId="2" applyFont="1" applyAlignment="1" applyProtection="1">
      <alignment vertical="top"/>
    </xf>
    <xf numFmtId="0" fontId="20" fillId="3" borderId="40" xfId="2" applyFont="1" applyFill="1" applyBorder="1" applyAlignment="1" applyProtection="1">
      <alignment horizontal="right" vertical="center"/>
      <protection locked="0"/>
    </xf>
    <xf numFmtId="0" fontId="20" fillId="3" borderId="1" xfId="2" applyFont="1" applyFill="1" applyBorder="1" applyAlignment="1" applyProtection="1">
      <alignment horizontal="right" vertical="center"/>
      <protection locked="0"/>
    </xf>
    <xf numFmtId="0" fontId="20" fillId="3" borderId="3" xfId="2" applyFont="1" applyFill="1" applyBorder="1" applyAlignment="1" applyProtection="1">
      <alignment horizontal="right" vertical="center"/>
      <protection locked="0"/>
    </xf>
    <xf numFmtId="178" fontId="20" fillId="10" borderId="58" xfId="2" applyNumberFormat="1" applyFont="1" applyFill="1" applyBorder="1" applyAlignment="1" applyProtection="1">
      <alignment horizontal="right" vertical="center"/>
    </xf>
    <xf numFmtId="0" fontId="20" fillId="10" borderId="66" xfId="2" applyFont="1" applyFill="1" applyBorder="1" applyAlignment="1" applyProtection="1">
      <alignment horizontal="right" vertical="center"/>
    </xf>
    <xf numFmtId="178" fontId="20" fillId="0" borderId="58" xfId="2" applyNumberFormat="1" applyFont="1" applyFill="1" applyBorder="1" applyAlignment="1" applyProtection="1">
      <alignment horizontal="right" vertical="center"/>
    </xf>
    <xf numFmtId="0" fontId="20" fillId="0" borderId="66" xfId="2" applyFont="1" applyFill="1" applyBorder="1" applyAlignment="1" applyProtection="1">
      <alignment horizontal="right" vertical="center"/>
    </xf>
    <xf numFmtId="0" fontId="20" fillId="0" borderId="53" xfId="2" applyFont="1" applyBorder="1" applyAlignment="1" applyProtection="1">
      <alignment horizontal="left" vertical="center"/>
    </xf>
    <xf numFmtId="0" fontId="20" fillId="0" borderId="23" xfId="2" applyFont="1" applyBorder="1" applyAlignment="1" applyProtection="1">
      <alignment horizontal="center" vertical="center"/>
    </xf>
    <xf numFmtId="0" fontId="20" fillId="0" borderId="2" xfId="2" applyFont="1" applyBorder="1" applyAlignment="1" applyProtection="1">
      <alignment horizontal="center" vertical="center"/>
    </xf>
    <xf numFmtId="0" fontId="20" fillId="0" borderId="25" xfId="2" applyFont="1" applyBorder="1" applyAlignment="1" applyProtection="1">
      <alignment horizontal="center" vertical="center"/>
    </xf>
    <xf numFmtId="0" fontId="20" fillId="0" borderId="46" xfId="2" applyFont="1" applyBorder="1" applyAlignment="1" applyProtection="1">
      <alignment horizontal="center" vertical="center"/>
    </xf>
    <xf numFmtId="0" fontId="23" fillId="0" borderId="20" xfId="2" applyFont="1" applyBorder="1" applyAlignment="1" applyProtection="1">
      <alignment horizontal="center" vertical="center" wrapText="1"/>
    </xf>
    <xf numFmtId="0" fontId="23" fillId="0" borderId="21" xfId="2" applyFont="1" applyBorder="1" applyAlignment="1" applyProtection="1">
      <alignment horizontal="center" vertical="center" wrapText="1"/>
    </xf>
    <xf numFmtId="0" fontId="23" fillId="0" borderId="22" xfId="2" applyFont="1" applyBorder="1" applyAlignment="1" applyProtection="1">
      <alignment horizontal="center" vertical="center" wrapText="1"/>
    </xf>
    <xf numFmtId="0" fontId="23" fillId="0" borderId="25" xfId="2" applyFont="1" applyBorder="1" applyAlignment="1" applyProtection="1">
      <alignment horizontal="center" vertical="center" wrapText="1"/>
    </xf>
    <xf numFmtId="0" fontId="23" fillId="0" borderId="24" xfId="2" applyFont="1" applyBorder="1" applyAlignment="1" applyProtection="1">
      <alignment horizontal="center" vertical="center" wrapText="1"/>
    </xf>
    <xf numFmtId="0" fontId="23" fillId="0" borderId="26" xfId="2" applyFont="1" applyBorder="1" applyAlignment="1" applyProtection="1">
      <alignment horizontal="center" vertical="center" wrapText="1"/>
    </xf>
    <xf numFmtId="0" fontId="20" fillId="0" borderId="37" xfId="2" applyFont="1" applyBorder="1" applyAlignment="1" applyProtection="1">
      <alignment horizontal="left" vertical="center"/>
    </xf>
    <xf numFmtId="0" fontId="19" fillId="0" borderId="29" xfId="2" applyFont="1" applyBorder="1" applyAlignment="1" applyProtection="1">
      <alignment horizontal="center" vertical="center" textRotation="255" wrapText="1"/>
    </xf>
    <xf numFmtId="0" fontId="19" fillId="0" borderId="36" xfId="2" applyFont="1" applyBorder="1" applyAlignment="1" applyProtection="1">
      <alignment horizontal="center" vertical="center" textRotation="255" wrapText="1"/>
    </xf>
    <xf numFmtId="0" fontId="19" fillId="0" borderId="28" xfId="2" applyFont="1" applyBorder="1" applyAlignment="1" applyProtection="1">
      <alignment horizontal="center" vertical="center" textRotation="255" wrapText="1"/>
    </xf>
    <xf numFmtId="178" fontId="23" fillId="0" borderId="28" xfId="2" applyNumberFormat="1" applyFont="1" applyBorder="1" applyAlignment="1" applyProtection="1">
      <alignment horizontal="right" vertical="center" wrapText="1"/>
    </xf>
    <xf numFmtId="0" fontId="15" fillId="0" borderId="0" xfId="2" applyFont="1" applyAlignment="1">
      <alignment vertical="center" wrapText="1"/>
    </xf>
    <xf numFmtId="178" fontId="20" fillId="0" borderId="5" xfId="2" applyNumberFormat="1" applyFont="1" applyBorder="1" applyAlignment="1" applyProtection="1">
      <alignment vertical="center"/>
    </xf>
    <xf numFmtId="178" fontId="20" fillId="0" borderId="1" xfId="2" applyNumberFormat="1" applyFont="1" applyBorder="1" applyAlignment="1" applyProtection="1">
      <alignment vertical="center"/>
    </xf>
    <xf numFmtId="178" fontId="20" fillId="0" borderId="3" xfId="2" applyNumberFormat="1" applyFont="1" applyBorder="1" applyAlignment="1" applyProtection="1">
      <alignment vertical="center"/>
    </xf>
    <xf numFmtId="0" fontId="23" fillId="0" borderId="71" xfId="2" applyFont="1" applyBorder="1" applyAlignment="1" applyProtection="1">
      <alignment horizontal="left" vertical="center" wrapText="1"/>
    </xf>
    <xf numFmtId="0" fontId="23" fillId="0" borderId="31" xfId="2" applyFont="1" applyBorder="1" applyAlignment="1" applyProtection="1">
      <alignment horizontal="left" vertical="center" wrapText="1"/>
    </xf>
    <xf numFmtId="0" fontId="23" fillId="0" borderId="60" xfId="2" applyFont="1" applyBorder="1" applyAlignment="1" applyProtection="1">
      <alignment horizontal="left" vertical="center" wrapText="1"/>
    </xf>
    <xf numFmtId="0" fontId="23" fillId="0" borderId="14" xfId="2" applyFont="1" applyBorder="1" applyAlignment="1" applyProtection="1">
      <alignment horizontal="left" vertical="center" wrapText="1"/>
    </xf>
    <xf numFmtId="0" fontId="23" fillId="0" borderId="77" xfId="2" applyFont="1" applyBorder="1" applyAlignment="1" applyProtection="1">
      <alignment horizontal="left" vertical="center" wrapText="1"/>
    </xf>
    <xf numFmtId="0" fontId="23" fillId="0" borderId="64" xfId="2" applyFont="1" applyBorder="1" applyAlignment="1" applyProtection="1">
      <alignment horizontal="left" vertical="center" wrapText="1"/>
    </xf>
    <xf numFmtId="0" fontId="23" fillId="0" borderId="82" xfId="2" applyFont="1" applyBorder="1" applyAlignment="1" applyProtection="1">
      <alignment horizontal="left" vertical="center" wrapText="1"/>
    </xf>
    <xf numFmtId="0" fontId="23" fillId="0" borderId="22" xfId="2" applyFont="1" applyBorder="1" applyAlignment="1" applyProtection="1">
      <alignment horizontal="left" vertical="center" wrapText="1"/>
    </xf>
    <xf numFmtId="0" fontId="23" fillId="0" borderId="10" xfId="2" applyFont="1" applyBorder="1" applyAlignment="1" applyProtection="1">
      <alignment horizontal="left" vertical="center" wrapText="1"/>
    </xf>
    <xf numFmtId="0" fontId="23" fillId="0" borderId="51" xfId="2" applyFont="1" applyBorder="1" applyAlignment="1" applyProtection="1">
      <alignment horizontal="left" vertical="center" wrapText="1"/>
    </xf>
    <xf numFmtId="0" fontId="23" fillId="0" borderId="34" xfId="2" applyFont="1" applyFill="1" applyBorder="1" applyAlignment="1" applyProtection="1">
      <alignment horizontal="center" vertical="center" wrapText="1"/>
    </xf>
    <xf numFmtId="176" fontId="23" fillId="12" borderId="67" xfId="3" applyNumberFormat="1" applyFont="1" applyFill="1" applyBorder="1" applyAlignment="1" applyProtection="1">
      <alignment vertical="center" wrapText="1"/>
    </xf>
    <xf numFmtId="176" fontId="23" fillId="12" borderId="73" xfId="3" applyNumberFormat="1" applyFont="1" applyFill="1" applyBorder="1" applyAlignment="1" applyProtection="1">
      <alignment vertical="center" wrapText="1"/>
    </xf>
    <xf numFmtId="0" fontId="20" fillId="0" borderId="79" xfId="2" applyFont="1" applyBorder="1" applyAlignment="1" applyProtection="1">
      <alignment vertical="center"/>
    </xf>
    <xf numFmtId="0" fontId="20" fillId="0" borderId="0" xfId="2" applyFont="1" applyAlignment="1" applyProtection="1">
      <alignment vertical="center"/>
    </xf>
    <xf numFmtId="0" fontId="20" fillId="0" borderId="2" xfId="2" applyFont="1" applyBorder="1" applyAlignment="1" applyProtection="1">
      <alignment vertical="center"/>
    </xf>
    <xf numFmtId="0" fontId="20" fillId="0" borderId="46" xfId="2" applyFont="1" applyBorder="1" applyAlignment="1" applyProtection="1">
      <alignment vertical="center"/>
    </xf>
    <xf numFmtId="178" fontId="20" fillId="0" borderId="92" xfId="2" applyNumberFormat="1" applyFont="1" applyBorder="1" applyAlignment="1" applyProtection="1">
      <alignment vertical="center"/>
    </xf>
    <xf numFmtId="178" fontId="20" fillId="0" borderId="31" xfId="2" applyNumberFormat="1" applyFont="1" applyBorder="1" applyAlignment="1" applyProtection="1">
      <alignment vertical="center"/>
    </xf>
    <xf numFmtId="178" fontId="20" fillId="0" borderId="80" xfId="2" applyNumberFormat="1" applyFont="1" applyBorder="1" applyAlignment="1" applyProtection="1">
      <alignment vertical="center"/>
    </xf>
    <xf numFmtId="0" fontId="20" fillId="0" borderId="82" xfId="2" applyFont="1" applyBorder="1" applyAlignment="1" applyProtection="1">
      <alignment horizontal="left" vertical="center"/>
    </xf>
    <xf numFmtId="0" fontId="20" fillId="0" borderId="79" xfId="2" applyFont="1" applyBorder="1" applyAlignment="1" applyProtection="1">
      <alignment horizontal="left" vertical="center"/>
    </xf>
    <xf numFmtId="0" fontId="20" fillId="0" borderId="10" xfId="2" applyFont="1" applyBorder="1" applyAlignment="1" applyProtection="1">
      <alignment horizontal="left" vertical="center"/>
    </xf>
    <xf numFmtId="0" fontId="20" fillId="0" borderId="11" xfId="2" applyFont="1" applyBorder="1" applyAlignment="1" applyProtection="1">
      <alignment horizontal="left" vertical="center"/>
    </xf>
    <xf numFmtId="0" fontId="20" fillId="0" borderId="12" xfId="2" applyFont="1" applyBorder="1" applyAlignment="1" applyProtection="1">
      <alignment horizontal="left" vertical="center"/>
    </xf>
    <xf numFmtId="0" fontId="20" fillId="0" borderId="80" xfId="2" applyFont="1" applyBorder="1" applyAlignment="1" applyProtection="1">
      <alignment horizontal="center" vertical="center"/>
    </xf>
    <xf numFmtId="0" fontId="20" fillId="0" borderId="66" xfId="2" applyFont="1" applyBorder="1" applyAlignment="1" applyProtection="1">
      <alignment horizontal="center" vertical="center"/>
    </xf>
    <xf numFmtId="0" fontId="20" fillId="0" borderId="59" xfId="2" applyFont="1" applyBorder="1" applyAlignment="1" applyProtection="1">
      <alignment horizontal="center" vertical="center"/>
    </xf>
    <xf numFmtId="0" fontId="20" fillId="0" borderId="3" xfId="2" applyFont="1" applyBorder="1" applyAlignment="1" applyProtection="1">
      <alignment horizontal="center" vertical="center"/>
    </xf>
    <xf numFmtId="0" fontId="20" fillId="0" borderId="4" xfId="2" applyFont="1" applyBorder="1" applyAlignment="1" applyProtection="1">
      <alignment horizontal="center" vertical="center"/>
    </xf>
    <xf numFmtId="0" fontId="20" fillId="0" borderId="38" xfId="2" applyFont="1" applyBorder="1" applyAlignment="1" applyProtection="1">
      <alignment horizontal="center" vertical="center"/>
    </xf>
    <xf numFmtId="0" fontId="20" fillId="0" borderId="6" xfId="2" applyFont="1" applyBorder="1" applyAlignment="1" applyProtection="1">
      <alignment horizontal="left" vertical="center"/>
    </xf>
    <xf numFmtId="0" fontId="20" fillId="0" borderId="7" xfId="2" applyFont="1" applyBorder="1" applyAlignment="1" applyProtection="1">
      <alignment horizontal="left" vertical="center"/>
    </xf>
    <xf numFmtId="0" fontId="20" fillId="0" borderId="62" xfId="2" applyFont="1" applyBorder="1" applyAlignment="1" applyProtection="1">
      <alignment horizontal="left" vertical="center"/>
    </xf>
    <xf numFmtId="0" fontId="20" fillId="0" borderId="64" xfId="2" applyFont="1" applyFill="1" applyBorder="1" applyAlignment="1" applyProtection="1">
      <alignment horizontal="left" vertical="center"/>
    </xf>
    <xf numFmtId="0" fontId="20" fillId="0" borderId="65" xfId="2" applyFont="1" applyFill="1" applyBorder="1" applyAlignment="1" applyProtection="1">
      <alignment horizontal="left" vertical="center"/>
    </xf>
    <xf numFmtId="0" fontId="20" fillId="0" borderId="63" xfId="2" applyFont="1" applyBorder="1" applyAlignment="1" applyProtection="1">
      <alignment horizontal="center" vertical="center"/>
    </xf>
    <xf numFmtId="0" fontId="20" fillId="0" borderId="24" xfId="2" applyFont="1" applyBorder="1" applyAlignment="1" applyProtection="1">
      <alignment horizontal="center" vertical="center"/>
    </xf>
    <xf numFmtId="0" fontId="17" fillId="0" borderId="20" xfId="2" applyFont="1" applyBorder="1" applyAlignment="1" applyProtection="1">
      <alignment horizontal="center" vertical="center" wrapText="1"/>
    </xf>
    <xf numFmtId="0" fontId="17" fillId="0" borderId="21" xfId="2" applyFont="1" applyBorder="1" applyAlignment="1" applyProtection="1">
      <alignment horizontal="center" vertical="center" wrapText="1"/>
    </xf>
    <xf numFmtId="0" fontId="17" fillId="0" borderId="22" xfId="2" applyFont="1" applyBorder="1" applyAlignment="1" applyProtection="1">
      <alignment horizontal="center" vertical="center" wrapText="1"/>
    </xf>
    <xf numFmtId="0" fontId="17" fillId="0" borderId="25" xfId="2" applyFont="1" applyBorder="1" applyAlignment="1" applyProtection="1">
      <alignment horizontal="center" vertical="center" wrapText="1"/>
    </xf>
    <xf numFmtId="0" fontId="17" fillId="0" borderId="24" xfId="2" applyFont="1" applyBorder="1" applyAlignment="1" applyProtection="1">
      <alignment horizontal="center" vertical="center" wrapText="1"/>
    </xf>
    <xf numFmtId="0" fontId="17" fillId="0" borderId="26" xfId="2" applyFont="1" applyBorder="1" applyAlignment="1" applyProtection="1">
      <alignment horizontal="center" vertical="center" wrapText="1"/>
    </xf>
    <xf numFmtId="0" fontId="23" fillId="0" borderId="27" xfId="2" applyFont="1" applyBorder="1" applyAlignment="1" applyProtection="1">
      <alignment horizontal="left" vertical="center" wrapText="1"/>
    </xf>
    <xf numFmtId="0" fontId="23" fillId="0" borderId="56" xfId="2" applyFont="1" applyBorder="1" applyAlignment="1" applyProtection="1">
      <alignment horizontal="left" vertical="center" wrapText="1"/>
    </xf>
    <xf numFmtId="0" fontId="23" fillId="3" borderId="25" xfId="2" applyFont="1" applyFill="1" applyBorder="1" applyAlignment="1" applyProtection="1">
      <alignment vertical="center"/>
      <protection locked="0"/>
    </xf>
    <xf numFmtId="0" fontId="23" fillId="3" borderId="26" xfId="2" applyFont="1" applyFill="1" applyBorder="1" applyAlignment="1" applyProtection="1">
      <alignment vertical="center"/>
      <protection locked="0"/>
    </xf>
    <xf numFmtId="0" fontId="15" fillId="0" borderId="0" xfId="2" applyFont="1" applyFill="1" applyAlignment="1">
      <alignment vertical="center" wrapText="1"/>
    </xf>
    <xf numFmtId="0" fontId="19" fillId="10" borderId="29" xfId="2" applyFont="1" applyFill="1" applyBorder="1" applyAlignment="1" applyProtection="1">
      <alignment horizontal="center" vertical="center" textRotation="255" wrapText="1"/>
    </xf>
    <xf numFmtId="0" fontId="19" fillId="10" borderId="36" xfId="2" applyFont="1" applyFill="1" applyBorder="1" applyAlignment="1" applyProtection="1">
      <alignment horizontal="center" vertical="center" textRotation="255" wrapText="1"/>
    </xf>
    <xf numFmtId="0" fontId="19" fillId="10" borderId="23" xfId="2" applyFont="1" applyFill="1" applyBorder="1" applyAlignment="1" applyProtection="1">
      <alignment horizontal="center" vertical="center" textRotation="255" wrapText="1"/>
    </xf>
    <xf numFmtId="0" fontId="19" fillId="10" borderId="25" xfId="2" applyFont="1" applyFill="1" applyBorder="1" applyAlignment="1" applyProtection="1">
      <alignment horizontal="center" vertical="center" textRotation="255" wrapText="1"/>
    </xf>
    <xf numFmtId="0" fontId="23" fillId="0" borderId="30" xfId="2" applyFont="1" applyBorder="1" applyAlignment="1" applyProtection="1">
      <alignment horizontal="left" vertical="center" wrapText="1"/>
    </xf>
    <xf numFmtId="0" fontId="23" fillId="0" borderId="32" xfId="2" applyFont="1" applyBorder="1" applyAlignment="1" applyProtection="1">
      <alignment horizontal="left" vertical="center" wrapText="1"/>
    </xf>
    <xf numFmtId="179" fontId="20" fillId="0" borderId="66" xfId="2" applyNumberFormat="1" applyFont="1" applyBorder="1" applyAlignment="1" applyProtection="1">
      <alignment vertical="center"/>
    </xf>
    <xf numFmtId="179" fontId="20" fillId="0" borderId="59" xfId="2" applyNumberFormat="1" applyFont="1" applyBorder="1" applyAlignment="1" applyProtection="1">
      <alignment vertical="center"/>
    </xf>
    <xf numFmtId="0" fontId="23" fillId="0" borderId="37" xfId="2" applyFont="1" applyBorder="1" applyAlignment="1" applyProtection="1">
      <alignment horizontal="left" vertical="center" wrapText="1"/>
    </xf>
    <xf numFmtId="179" fontId="20" fillId="0" borderId="4" xfId="2" applyNumberFormat="1" applyFont="1" applyBorder="1" applyAlignment="1" applyProtection="1">
      <alignment vertical="center"/>
    </xf>
    <xf numFmtId="179" fontId="20" fillId="0" borderId="38" xfId="2" applyNumberFormat="1" applyFont="1" applyBorder="1" applyAlignment="1" applyProtection="1">
      <alignment vertical="center"/>
    </xf>
    <xf numFmtId="0" fontId="23" fillId="0" borderId="40" xfId="2" applyFont="1" applyBorder="1" applyAlignment="1" applyProtection="1">
      <alignment horizontal="left" vertical="center" wrapText="1"/>
    </xf>
    <xf numFmtId="0" fontId="23" fillId="0" borderId="1" xfId="2" applyFont="1" applyBorder="1" applyAlignment="1" applyProtection="1">
      <alignment horizontal="left" vertical="center" wrapText="1"/>
    </xf>
    <xf numFmtId="0" fontId="23" fillId="0" borderId="41" xfId="2" applyFont="1" applyBorder="1" applyAlignment="1" applyProtection="1">
      <alignment horizontal="left" vertical="center" wrapText="1"/>
    </xf>
    <xf numFmtId="0" fontId="18" fillId="0" borderId="20" xfId="2" applyFont="1" applyBorder="1" applyAlignment="1" applyProtection="1">
      <alignment horizontal="center" vertical="center" wrapText="1"/>
    </xf>
    <xf numFmtId="0" fontId="18" fillId="0" borderId="21" xfId="2" applyFont="1" applyBorder="1" applyAlignment="1" applyProtection="1">
      <alignment horizontal="center" vertical="center" wrapText="1"/>
    </xf>
    <xf numFmtId="0" fontId="18" fillId="0" borderId="22" xfId="2" applyFont="1" applyBorder="1" applyAlignment="1" applyProtection="1">
      <alignment horizontal="center" vertical="center" wrapText="1"/>
    </xf>
    <xf numFmtId="0" fontId="18" fillId="0" borderId="25" xfId="2" applyFont="1" applyBorder="1" applyAlignment="1" applyProtection="1">
      <alignment horizontal="center" vertical="center" wrapText="1"/>
    </xf>
    <xf numFmtId="0" fontId="18" fillId="0" borderId="24" xfId="2" applyFont="1" applyBorder="1" applyAlignment="1" applyProtection="1">
      <alignment horizontal="center" vertical="center" wrapText="1"/>
    </xf>
    <xf numFmtId="0" fontId="18" fillId="0" borderId="26" xfId="2" applyFont="1" applyBorder="1" applyAlignment="1" applyProtection="1">
      <alignment horizontal="center" vertical="center" wrapText="1"/>
    </xf>
    <xf numFmtId="0" fontId="18" fillId="0" borderId="49" xfId="2" applyFont="1" applyBorder="1" applyAlignment="1" applyProtection="1">
      <alignment horizontal="center" vertical="center" wrapText="1"/>
    </xf>
    <xf numFmtId="0" fontId="18" fillId="0" borderId="50" xfId="2" applyFont="1" applyBorder="1" applyAlignment="1" applyProtection="1">
      <alignment horizontal="center" vertical="center" wrapText="1"/>
    </xf>
    <xf numFmtId="0" fontId="18" fillId="0" borderId="54" xfId="2" applyFont="1" applyBorder="1" applyAlignment="1" applyProtection="1">
      <alignment horizontal="center" vertical="center" wrapText="1"/>
    </xf>
    <xf numFmtId="0" fontId="18" fillId="0" borderId="29" xfId="2" applyFont="1" applyBorder="1" applyAlignment="1" applyProtection="1">
      <alignment horizontal="center" vertical="center" wrapText="1"/>
    </xf>
    <xf numFmtId="0" fontId="18" fillId="0" borderId="28" xfId="2" applyFont="1" applyBorder="1" applyAlignment="1" applyProtection="1">
      <alignment horizontal="center" vertical="center"/>
    </xf>
    <xf numFmtId="0" fontId="22" fillId="0" borderId="29" xfId="2" applyFont="1" applyBorder="1" applyAlignment="1" applyProtection="1">
      <alignment horizontal="center" vertical="center" wrapText="1"/>
    </xf>
    <xf numFmtId="0" fontId="23" fillId="0" borderId="28" xfId="2" applyFont="1" applyBorder="1" applyAlignment="1" applyProtection="1">
      <alignment horizontal="center" vertical="center"/>
    </xf>
    <xf numFmtId="179" fontId="20" fillId="0" borderId="4" xfId="2" applyNumberFormat="1" applyFont="1" applyBorder="1" applyAlignment="1" applyProtection="1">
      <alignment horizontal="right" vertical="center"/>
    </xf>
    <xf numFmtId="179" fontId="20" fillId="0" borderId="38" xfId="2" applyNumberFormat="1" applyFont="1" applyBorder="1" applyAlignment="1" applyProtection="1">
      <alignment horizontal="right" vertical="center"/>
    </xf>
    <xf numFmtId="0" fontId="23" fillId="0" borderId="42" xfId="2" applyFont="1" applyBorder="1" applyAlignment="1" applyProtection="1">
      <alignment horizontal="left" vertical="center" wrapText="1"/>
    </xf>
    <xf numFmtId="0" fontId="23" fillId="0" borderId="13" xfId="2" applyFont="1" applyBorder="1" applyAlignment="1" applyProtection="1">
      <alignment horizontal="left" vertical="center" wrapText="1"/>
    </xf>
    <xf numFmtId="0" fontId="23" fillId="0" borderId="45" xfId="2" applyFont="1" applyBorder="1" applyAlignment="1" applyProtection="1">
      <alignment horizontal="left" vertical="center" wrapText="1"/>
    </xf>
    <xf numFmtId="0" fontId="18" fillId="0" borderId="58" xfId="2" applyFont="1" applyBorder="1" applyAlignment="1" applyProtection="1">
      <alignment horizontal="center" vertical="center" wrapText="1"/>
    </xf>
    <xf numFmtId="0" fontId="18" fillId="0" borderId="59" xfId="2" applyFont="1" applyBorder="1" applyAlignment="1" applyProtection="1">
      <alignment horizontal="center" vertical="center" wrapText="1"/>
    </xf>
    <xf numFmtId="0" fontId="23" fillId="0" borderId="43" xfId="2" applyFont="1" applyBorder="1" applyAlignment="1" applyProtection="1">
      <alignment horizontal="center" vertical="center" wrapText="1"/>
    </xf>
    <xf numFmtId="0" fontId="23" fillId="0" borderId="8" xfId="2" applyFont="1" applyBorder="1" applyAlignment="1" applyProtection="1">
      <alignment horizontal="center" vertical="center" wrapText="1"/>
    </xf>
    <xf numFmtId="0" fontId="23" fillId="0" borderId="23" xfId="2" applyFont="1" applyBorder="1" applyAlignment="1" applyProtection="1">
      <alignment horizontal="center" vertical="center" wrapText="1"/>
    </xf>
    <xf numFmtId="0" fontId="23" fillId="0" borderId="2" xfId="2" applyFont="1" applyBorder="1" applyAlignment="1" applyProtection="1">
      <alignment horizontal="center" vertical="center" wrapText="1"/>
    </xf>
    <xf numFmtId="0" fontId="23" fillId="0" borderId="33" xfId="2" applyFont="1" applyBorder="1" applyAlignment="1" applyProtection="1">
      <alignment horizontal="center" vertical="center" wrapText="1"/>
    </xf>
    <xf numFmtId="0" fontId="23" fillId="0" borderId="12" xfId="2" applyFont="1" applyBorder="1" applyAlignment="1" applyProtection="1">
      <alignment horizontal="center" vertical="center" wrapText="1"/>
    </xf>
    <xf numFmtId="0" fontId="23" fillId="9" borderId="37" xfId="2" applyFont="1" applyFill="1" applyBorder="1" applyAlignment="1" applyProtection="1">
      <alignment horizontal="left" vertical="center" wrapText="1"/>
    </xf>
    <xf numFmtId="0" fontId="23" fillId="9" borderId="4" xfId="2" applyFont="1" applyFill="1" applyBorder="1" applyAlignment="1" applyProtection="1">
      <alignment horizontal="left" vertical="center" wrapText="1"/>
    </xf>
    <xf numFmtId="0" fontId="23" fillId="9" borderId="38" xfId="2" applyFont="1" applyFill="1" applyBorder="1" applyAlignment="1" applyProtection="1">
      <alignment horizontal="left" vertical="center" wrapText="1"/>
    </xf>
    <xf numFmtId="0" fontId="23" fillId="0" borderId="44" xfId="2" applyFont="1" applyBorder="1" applyAlignment="1" applyProtection="1">
      <alignment horizontal="center" vertical="center" wrapText="1"/>
    </xf>
    <xf numFmtId="0" fontId="23" fillId="0" borderId="34" xfId="2" applyFont="1" applyBorder="1" applyAlignment="1" applyProtection="1">
      <alignment horizontal="center" vertical="center" wrapText="1"/>
    </xf>
    <xf numFmtId="0" fontId="23" fillId="0" borderId="43" xfId="2" applyFont="1" applyBorder="1" applyAlignment="1" applyProtection="1">
      <alignment horizontal="left" vertical="center" wrapText="1"/>
    </xf>
    <xf numFmtId="0" fontId="23" fillId="0" borderId="8" xfId="2" applyFont="1" applyBorder="1" applyAlignment="1" applyProtection="1">
      <alignment horizontal="left" vertical="center" wrapText="1"/>
    </xf>
    <xf numFmtId="0" fontId="23" fillId="0" borderId="33" xfId="2" applyFont="1" applyBorder="1" applyAlignment="1" applyProtection="1">
      <alignment horizontal="left" vertical="center" wrapText="1"/>
    </xf>
    <xf numFmtId="0" fontId="23" fillId="0" borderId="12" xfId="2" applyFont="1" applyBorder="1" applyAlignment="1" applyProtection="1">
      <alignment horizontal="left" vertical="center" wrapText="1"/>
    </xf>
    <xf numFmtId="179" fontId="23" fillId="0" borderId="58" xfId="2" applyNumberFormat="1" applyFont="1" applyBorder="1" applyAlignment="1" applyProtection="1">
      <alignment vertical="center"/>
    </xf>
    <xf numFmtId="179" fontId="23" fillId="0" borderId="59" xfId="2" applyNumberFormat="1" applyFont="1" applyBorder="1" applyAlignment="1" applyProtection="1">
      <alignment vertical="center"/>
    </xf>
    <xf numFmtId="179" fontId="23" fillId="12" borderId="102" xfId="2" applyNumberFormat="1" applyFont="1" applyFill="1" applyBorder="1" applyAlignment="1" applyProtection="1">
      <alignment horizontal="center" vertical="center"/>
    </xf>
    <xf numFmtId="179" fontId="23" fillId="12" borderId="103" xfId="2" applyNumberFormat="1" applyFont="1" applyFill="1" applyBorder="1" applyAlignment="1" applyProtection="1">
      <alignment horizontal="center" vertical="center"/>
    </xf>
    <xf numFmtId="176" fontId="23" fillId="3" borderId="44" xfId="3" applyNumberFormat="1" applyFont="1" applyFill="1" applyBorder="1" applyAlignment="1" applyProtection="1">
      <alignment horizontal="center" vertical="center" wrapText="1"/>
      <protection locked="0"/>
    </xf>
    <xf numFmtId="176" fontId="23" fillId="3" borderId="36" xfId="3" applyNumberFormat="1" applyFont="1" applyFill="1" applyBorder="1" applyAlignment="1" applyProtection="1">
      <alignment horizontal="center" vertical="center" wrapText="1"/>
      <protection locked="0"/>
    </xf>
    <xf numFmtId="0" fontId="17" fillId="0" borderId="58" xfId="2" applyFont="1" applyBorder="1" applyAlignment="1" applyProtection="1">
      <alignment horizontal="center" vertical="center" wrapText="1"/>
    </xf>
    <xf numFmtId="0" fontId="17" fillId="0" borderId="59" xfId="2" applyFont="1" applyBorder="1" applyAlignment="1" applyProtection="1">
      <alignment horizontal="center" vertical="center" wrapText="1"/>
    </xf>
    <xf numFmtId="176" fontId="23" fillId="3" borderId="34" xfId="3" applyNumberFormat="1" applyFont="1" applyFill="1" applyBorder="1" applyAlignment="1" applyProtection="1">
      <alignment horizontal="center" vertical="center" wrapText="1"/>
      <protection locked="0"/>
    </xf>
    <xf numFmtId="178" fontId="23" fillId="0" borderId="44" xfId="2" applyNumberFormat="1" applyFont="1" applyBorder="1" applyAlignment="1" applyProtection="1">
      <alignment horizontal="center" vertical="center"/>
    </xf>
    <xf numFmtId="178" fontId="23" fillId="0" borderId="34" xfId="2" applyNumberFormat="1" applyFont="1" applyBorder="1" applyAlignment="1" applyProtection="1">
      <alignment horizontal="center" vertical="center"/>
    </xf>
    <xf numFmtId="178" fontId="23" fillId="0" borderId="36" xfId="2" applyNumberFormat="1" applyFont="1" applyBorder="1" applyAlignment="1" applyProtection="1">
      <alignment horizontal="center" vertical="center"/>
    </xf>
    <xf numFmtId="176" fontId="25" fillId="12" borderId="76" xfId="3" applyNumberFormat="1" applyFont="1" applyFill="1" applyBorder="1" applyAlignment="1" applyProtection="1">
      <alignment horizontal="center" vertical="center" wrapText="1"/>
    </xf>
    <xf numFmtId="176" fontId="25" fillId="12" borderId="74" xfId="3" applyNumberFormat="1" applyFont="1" applyFill="1" applyBorder="1" applyAlignment="1" applyProtection="1">
      <alignment horizontal="center" vertical="center" wrapText="1"/>
    </xf>
    <xf numFmtId="0" fontId="19" fillId="0" borderId="23" xfId="2" applyFont="1" applyBorder="1" applyAlignment="1" applyProtection="1">
      <alignment horizontal="center" vertical="center" textRotation="255" wrapText="1"/>
    </xf>
    <xf numFmtId="0" fontId="19" fillId="0" borderId="25" xfId="2" applyFont="1" applyBorder="1" applyAlignment="1" applyProtection="1">
      <alignment horizontal="center" vertical="center" textRotation="255" wrapText="1"/>
    </xf>
    <xf numFmtId="176" fontId="23" fillId="3" borderId="28" xfId="3" applyNumberFormat="1" applyFont="1" applyFill="1" applyBorder="1" applyAlignment="1" applyProtection="1">
      <alignment vertical="center" wrapText="1"/>
      <protection locked="0"/>
    </xf>
    <xf numFmtId="0" fontId="23" fillId="0" borderId="28" xfId="2" applyFont="1" applyFill="1" applyBorder="1" applyAlignment="1" applyProtection="1">
      <alignment horizontal="center" vertical="center" wrapText="1"/>
    </xf>
    <xf numFmtId="0" fontId="23" fillId="0" borderId="20" xfId="2" applyFont="1" applyBorder="1" applyAlignment="1" applyProtection="1">
      <alignment horizontal="left" vertical="center" wrapText="1"/>
    </xf>
    <xf numFmtId="0" fontId="23" fillId="0" borderId="21" xfId="2" applyFont="1" applyBorder="1" applyAlignment="1" applyProtection="1">
      <alignment horizontal="left" vertical="center" wrapText="1"/>
    </xf>
    <xf numFmtId="0" fontId="23" fillId="0" borderId="48" xfId="2" applyFont="1" applyBorder="1" applyAlignment="1" applyProtection="1">
      <alignment horizontal="left" vertical="center" wrapText="1"/>
    </xf>
    <xf numFmtId="0" fontId="23" fillId="0" borderId="53" xfId="2" applyFont="1" applyBorder="1" applyAlignment="1" applyProtection="1">
      <alignment horizontal="left" vertical="center" wrapText="1"/>
    </xf>
    <xf numFmtId="0" fontId="23" fillId="0" borderId="49" xfId="2" applyFont="1" applyBorder="1" applyAlignment="1" applyProtection="1">
      <alignment horizontal="left" vertical="center" wrapText="1"/>
    </xf>
    <xf numFmtId="0" fontId="23" fillId="0" borderId="50" xfId="2" applyFont="1" applyBorder="1" applyAlignment="1" applyProtection="1">
      <alignment horizontal="left" vertical="center" wrapText="1"/>
    </xf>
    <xf numFmtId="0" fontId="23" fillId="0" borderId="58" xfId="2" applyFont="1" applyBorder="1" applyAlignment="1" applyProtection="1">
      <alignment horizontal="left" vertical="center" wrapText="1"/>
    </xf>
    <xf numFmtId="0" fontId="23" fillId="0" borderId="66" xfId="2" applyFont="1" applyBorder="1" applyAlignment="1" applyProtection="1">
      <alignment horizontal="left" vertical="center" wrapText="1"/>
    </xf>
    <xf numFmtId="0" fontId="23" fillId="0" borderId="59" xfId="2" applyFont="1" applyBorder="1" applyAlignment="1" applyProtection="1">
      <alignment horizontal="left" vertical="center" wrapText="1"/>
    </xf>
    <xf numFmtId="0" fontId="23" fillId="0" borderId="7" xfId="2" applyFont="1" applyBorder="1" applyAlignment="1" applyProtection="1">
      <alignment horizontal="left" vertical="center" wrapText="1"/>
    </xf>
    <xf numFmtId="0" fontId="23" fillId="0" borderId="62" xfId="2" applyFont="1" applyBorder="1" applyAlignment="1" applyProtection="1">
      <alignment horizontal="left" vertical="center" wrapText="1"/>
    </xf>
    <xf numFmtId="0" fontId="23" fillId="0" borderId="11" xfId="2" applyFont="1" applyBorder="1" applyAlignment="1" applyProtection="1">
      <alignment horizontal="left" vertical="center" wrapText="1"/>
    </xf>
    <xf numFmtId="0" fontId="23" fillId="0" borderId="0" xfId="2" applyFont="1" applyBorder="1" applyAlignment="1" applyProtection="1">
      <alignment horizontal="left" vertical="center" wrapText="1"/>
    </xf>
    <xf numFmtId="0" fontId="23" fillId="0" borderId="60" xfId="2" applyFont="1" applyBorder="1" applyAlignment="1" applyProtection="1">
      <alignment horizontal="center" vertical="center" wrapText="1"/>
    </xf>
    <xf numFmtId="0" fontId="23" fillId="0" borderId="57" xfId="2" applyFont="1" applyBorder="1" applyAlignment="1" applyProtection="1">
      <alignment horizontal="center" vertical="center" wrapText="1"/>
    </xf>
    <xf numFmtId="0" fontId="23" fillId="0" borderId="7" xfId="2" applyFont="1" applyBorder="1" applyAlignment="1" applyProtection="1">
      <alignment horizontal="center" vertical="center" wrapText="1"/>
    </xf>
    <xf numFmtId="0" fontId="23" fillId="0" borderId="0" xfId="2" applyFont="1" applyBorder="1" applyAlignment="1" applyProtection="1">
      <alignment horizontal="center" vertical="center" wrapText="1"/>
    </xf>
    <xf numFmtId="176" fontId="25" fillId="12" borderId="68" xfId="3" applyNumberFormat="1" applyFont="1" applyFill="1" applyBorder="1" applyAlignment="1" applyProtection="1">
      <alignment horizontal="center" vertical="center" wrapText="1"/>
    </xf>
    <xf numFmtId="176" fontId="25" fillId="12" borderId="75" xfId="3" applyNumberFormat="1" applyFont="1" applyFill="1" applyBorder="1" applyAlignment="1" applyProtection="1">
      <alignment horizontal="center" vertical="center" wrapText="1"/>
    </xf>
    <xf numFmtId="176" fontId="25" fillId="12" borderId="73" xfId="3" applyNumberFormat="1" applyFont="1" applyFill="1" applyBorder="1" applyAlignment="1" applyProtection="1">
      <alignment horizontal="center" vertical="center" wrapText="1"/>
    </xf>
    <xf numFmtId="176" fontId="25" fillId="12" borderId="78" xfId="3" applyNumberFormat="1" applyFont="1" applyFill="1" applyBorder="1" applyAlignment="1" applyProtection="1">
      <alignment horizontal="center" vertical="center" wrapText="1"/>
    </xf>
    <xf numFmtId="178" fontId="23" fillId="3" borderId="44" xfId="2" applyNumberFormat="1" applyFont="1" applyFill="1" applyBorder="1" applyAlignment="1" applyProtection="1">
      <alignment horizontal="center" vertical="center" wrapText="1"/>
      <protection locked="0"/>
    </xf>
    <xf numFmtId="178" fontId="23" fillId="3" borderId="34" xfId="2" applyNumberFormat="1" applyFont="1" applyFill="1" applyBorder="1" applyAlignment="1" applyProtection="1">
      <alignment horizontal="center" vertical="center" wrapText="1"/>
      <protection locked="0"/>
    </xf>
    <xf numFmtId="176" fontId="23" fillId="3" borderId="44" xfId="2" applyNumberFormat="1" applyFont="1" applyFill="1" applyBorder="1" applyAlignment="1" applyProtection="1">
      <alignment horizontal="center" vertical="center" wrapText="1"/>
      <protection locked="0"/>
    </xf>
    <xf numFmtId="176" fontId="23" fillId="3" borderId="34" xfId="2" applyNumberFormat="1" applyFont="1" applyFill="1" applyBorder="1" applyAlignment="1" applyProtection="1">
      <alignment horizontal="center" vertical="center" wrapText="1"/>
      <protection locked="0"/>
    </xf>
    <xf numFmtId="0" fontId="23" fillId="0" borderId="36" xfId="2" applyFont="1" applyBorder="1" applyAlignment="1" applyProtection="1">
      <alignment horizontal="center" vertical="center" wrapText="1"/>
    </xf>
    <xf numFmtId="0" fontId="23" fillId="0" borderId="6" xfId="2" applyFont="1" applyBorder="1" applyAlignment="1" applyProtection="1">
      <alignment horizontal="left" vertical="center" wrapText="1"/>
    </xf>
    <xf numFmtId="176" fontId="20" fillId="3" borderId="44" xfId="3" applyNumberFormat="1" applyFont="1" applyFill="1" applyBorder="1" applyAlignment="1" applyProtection="1">
      <alignment horizontal="center" vertical="center" wrapText="1"/>
      <protection locked="0"/>
    </xf>
    <xf numFmtId="176" fontId="20" fillId="3" borderId="34" xfId="3" applyNumberFormat="1" applyFont="1" applyFill="1" applyBorder="1" applyAlignment="1" applyProtection="1">
      <alignment horizontal="center" vertical="center" wrapText="1"/>
      <protection locked="0"/>
    </xf>
    <xf numFmtId="0" fontId="20" fillId="0" borderId="43" xfId="2" applyFont="1" applyBorder="1" applyAlignment="1" applyProtection="1">
      <alignment horizontal="center" vertical="center" wrapText="1"/>
    </xf>
    <xf numFmtId="0" fontId="20" fillId="0" borderId="33" xfId="2" applyFont="1" applyBorder="1" applyAlignment="1" applyProtection="1">
      <alignment horizontal="center" vertical="center" wrapText="1"/>
    </xf>
    <xf numFmtId="0" fontId="20" fillId="0" borderId="60" xfId="2" applyFont="1" applyBorder="1" applyAlignment="1" applyProtection="1">
      <alignment horizontal="center" vertical="center" wrapText="1"/>
    </xf>
    <xf numFmtId="0" fontId="20" fillId="0" borderId="57" xfId="2" applyFont="1" applyBorder="1" applyAlignment="1" applyProtection="1">
      <alignment horizontal="center" vertical="center" wrapText="1"/>
    </xf>
    <xf numFmtId="178" fontId="20" fillId="0" borderId="39" xfId="2" applyNumberFormat="1" applyFont="1" applyBorder="1" applyAlignment="1" applyProtection="1">
      <alignment horizontal="center" vertical="center"/>
    </xf>
    <xf numFmtId="0" fontId="17" fillId="0" borderId="71" xfId="2" applyFont="1" applyBorder="1" applyAlignment="1" applyProtection="1">
      <alignment horizontal="center" vertical="center" wrapText="1"/>
    </xf>
    <xf numFmtId="0" fontId="17" fillId="0" borderId="31" xfId="2" applyFont="1" applyBorder="1" applyAlignment="1" applyProtection="1">
      <alignment horizontal="center" vertical="center" wrapText="1"/>
    </xf>
    <xf numFmtId="0" fontId="17" fillId="0" borderId="32" xfId="2" applyFont="1" applyBorder="1" applyAlignment="1" applyProtection="1">
      <alignment horizontal="center" vertical="center" wrapText="1"/>
    </xf>
    <xf numFmtId="0" fontId="17" fillId="0" borderId="77" xfId="2" applyFont="1" applyBorder="1" applyAlignment="1" applyProtection="1">
      <alignment horizontal="center" vertical="center" wrapText="1"/>
    </xf>
    <xf numFmtId="0" fontId="17" fillId="0" borderId="64" xfId="2" applyFont="1" applyBorder="1" applyAlignment="1" applyProtection="1">
      <alignment horizontal="center" vertical="center" wrapText="1"/>
    </xf>
    <xf numFmtId="0" fontId="17" fillId="0" borderId="65" xfId="2" applyFont="1" applyBorder="1" applyAlignment="1" applyProtection="1">
      <alignment horizontal="center" vertical="center" wrapText="1"/>
    </xf>
    <xf numFmtId="179" fontId="17" fillId="10" borderId="71" xfId="2" applyNumberFormat="1" applyFont="1" applyFill="1" applyBorder="1" applyAlignment="1" applyProtection="1">
      <alignment horizontal="center" vertical="center"/>
    </xf>
    <xf numFmtId="179" fontId="17" fillId="10" borderId="32" xfId="2" applyNumberFormat="1" applyFont="1" applyFill="1" applyBorder="1" applyAlignment="1" applyProtection="1">
      <alignment horizontal="center" vertical="center"/>
    </xf>
    <xf numFmtId="0" fontId="23" fillId="0" borderId="6" xfId="2" applyFont="1" applyBorder="1" applyAlignment="1" applyProtection="1">
      <alignment horizontal="left" vertical="center" wrapText="1"/>
      <protection locked="0"/>
    </xf>
    <xf numFmtId="0" fontId="23" fillId="0" borderId="62" xfId="2" applyFont="1" applyBorder="1" applyAlignment="1" applyProtection="1">
      <alignment horizontal="left" vertical="center" wrapText="1"/>
      <protection locked="0"/>
    </xf>
    <xf numFmtId="179" fontId="20" fillId="3" borderId="36" xfId="2" applyNumberFormat="1" applyFont="1" applyFill="1" applyBorder="1" applyAlignment="1" applyProtection="1">
      <alignment vertical="center"/>
      <protection locked="0"/>
    </xf>
    <xf numFmtId="0" fontId="42" fillId="0" borderId="0" xfId="2" applyFont="1" applyAlignment="1">
      <alignment horizontal="left" vertical="top" wrapText="1"/>
    </xf>
    <xf numFmtId="0" fontId="42" fillId="0" borderId="0" xfId="2" applyFont="1" applyAlignment="1">
      <alignment horizontal="left" vertical="top"/>
    </xf>
    <xf numFmtId="0" fontId="23" fillId="0" borderId="0" xfId="2" applyFont="1" applyAlignment="1">
      <alignment horizontal="left" vertical="top" wrapText="1"/>
    </xf>
    <xf numFmtId="0" fontId="20" fillId="11" borderId="50" xfId="2" applyFont="1" applyFill="1" applyBorder="1" applyAlignment="1" applyProtection="1">
      <alignment horizontal="center" vertical="center"/>
    </xf>
    <xf numFmtId="0" fontId="20" fillId="0" borderId="43" xfId="2" applyFont="1" applyBorder="1" applyAlignment="1" applyProtection="1">
      <alignment horizontal="left" vertical="center"/>
    </xf>
    <xf numFmtId="0" fontId="23" fillId="0" borderId="0" xfId="2" applyFont="1" applyAlignment="1" applyProtection="1">
      <alignment horizontal="left" vertical="top"/>
    </xf>
    <xf numFmtId="0" fontId="20" fillId="3" borderId="60" xfId="2" applyFont="1" applyFill="1" applyBorder="1" applyAlignment="1" applyProtection="1">
      <alignment horizontal="right" vertical="center"/>
      <protection locked="0"/>
    </xf>
    <xf numFmtId="0" fontId="20" fillId="3" borderId="14" xfId="2" applyFont="1" applyFill="1" applyBorder="1" applyAlignment="1" applyProtection="1">
      <alignment horizontal="right" vertical="center"/>
      <protection locked="0"/>
    </xf>
    <xf numFmtId="0" fontId="20" fillId="3" borderId="6" xfId="2" applyFont="1" applyFill="1" applyBorder="1" applyAlignment="1" applyProtection="1">
      <alignment horizontal="right" vertical="center"/>
      <protection locked="0"/>
    </xf>
    <xf numFmtId="0" fontId="20" fillId="3" borderId="30" xfId="2" applyFont="1" applyFill="1" applyBorder="1" applyAlignment="1" applyProtection="1">
      <alignment horizontal="right" vertical="center"/>
      <protection locked="0"/>
    </xf>
    <xf numFmtId="0" fontId="20" fillId="3" borderId="81" xfId="2" applyFont="1" applyFill="1" applyBorder="1" applyAlignment="1" applyProtection="1">
      <alignment horizontal="right" vertical="center"/>
      <protection locked="0"/>
    </xf>
    <xf numFmtId="0" fontId="20" fillId="3" borderId="82" xfId="2" applyFont="1" applyFill="1" applyBorder="1" applyAlignment="1" applyProtection="1">
      <alignment horizontal="right" vertical="center"/>
      <protection locked="0"/>
    </xf>
    <xf numFmtId="0" fontId="20" fillId="3" borderId="5" xfId="2" applyFont="1" applyFill="1" applyBorder="1" applyAlignment="1" applyProtection="1">
      <alignment horizontal="right" vertical="center"/>
      <protection locked="0"/>
    </xf>
    <xf numFmtId="0" fontId="20" fillId="3" borderId="46" xfId="2" applyFont="1" applyFill="1" applyBorder="1" applyAlignment="1" applyProtection="1">
      <alignment horizontal="right" vertical="center"/>
      <protection locked="0"/>
    </xf>
    <xf numFmtId="0" fontId="20" fillId="3" borderId="27" xfId="2" applyFont="1" applyFill="1" applyBorder="1" applyAlignment="1" applyProtection="1">
      <alignment horizontal="right" vertical="center"/>
      <protection locked="0"/>
    </xf>
    <xf numFmtId="0" fontId="20" fillId="3" borderId="63" xfId="2" applyFont="1" applyFill="1" applyBorder="1" applyAlignment="1" applyProtection="1">
      <alignment horizontal="right" vertical="center"/>
      <protection locked="0"/>
    </xf>
    <xf numFmtId="0" fontId="20" fillId="0" borderId="22" xfId="2" applyFont="1" applyBorder="1" applyAlignment="1" applyProtection="1">
      <alignment horizontal="left" vertical="center"/>
    </xf>
    <xf numFmtId="0" fontId="23" fillId="0" borderId="0" xfId="2" applyFont="1" applyFill="1" applyAlignment="1" applyProtection="1">
      <alignment horizontal="left" vertical="top" wrapText="1"/>
    </xf>
    <xf numFmtId="0" fontId="23" fillId="0" borderId="0" xfId="2" applyFont="1" applyFill="1" applyAlignment="1" applyProtection="1">
      <alignment horizontal="left" vertical="top"/>
    </xf>
    <xf numFmtId="0" fontId="17" fillId="0" borderId="49" xfId="2" applyFont="1" applyBorder="1" applyAlignment="1" applyProtection="1">
      <alignment horizontal="center" vertical="center"/>
    </xf>
    <xf numFmtId="0" fontId="17" fillId="0" borderId="50" xfId="2" applyFont="1" applyBorder="1" applyAlignment="1" applyProtection="1">
      <alignment horizontal="center" vertical="center"/>
    </xf>
    <xf numFmtId="0" fontId="17" fillId="0" borderId="54" xfId="2" applyFont="1" applyBorder="1" applyAlignment="1" applyProtection="1">
      <alignment horizontal="center" vertical="center"/>
    </xf>
    <xf numFmtId="0" fontId="23" fillId="0" borderId="0" xfId="2" applyFont="1" applyFill="1" applyAlignment="1" applyProtection="1">
      <alignment vertical="top"/>
    </xf>
    <xf numFmtId="179" fontId="23" fillId="12" borderId="116" xfId="2" applyNumberFormat="1" applyFont="1" applyFill="1" applyBorder="1" applyAlignment="1" applyProtection="1">
      <alignment horizontal="center" vertical="center"/>
    </xf>
    <xf numFmtId="179" fontId="23" fillId="12" borderId="117" xfId="2" applyNumberFormat="1" applyFont="1" applyFill="1" applyBorder="1" applyAlignment="1" applyProtection="1">
      <alignment horizontal="center" vertical="center"/>
    </xf>
    <xf numFmtId="176" fontId="23" fillId="12" borderId="129" xfId="2" applyNumberFormat="1" applyFont="1" applyFill="1" applyBorder="1" applyAlignment="1" applyProtection="1">
      <alignment horizontal="right" vertical="center" wrapText="1"/>
    </xf>
    <xf numFmtId="176" fontId="23" fillId="12" borderId="129" xfId="3" applyNumberFormat="1" applyFont="1" applyFill="1" applyBorder="1" applyAlignment="1" applyProtection="1">
      <alignment vertical="center" wrapText="1"/>
    </xf>
    <xf numFmtId="0" fontId="17" fillId="0" borderId="48" xfId="2" applyFont="1" applyBorder="1" applyAlignment="1" applyProtection="1">
      <alignment horizontal="center" vertical="center" wrapText="1"/>
    </xf>
    <xf numFmtId="0" fontId="17" fillId="0" borderId="53" xfId="2" applyFont="1" applyBorder="1" applyAlignment="1" applyProtection="1">
      <alignment horizontal="center" vertical="center" wrapText="1"/>
    </xf>
    <xf numFmtId="0" fontId="19" fillId="0" borderId="58" xfId="2" applyFont="1" applyBorder="1" applyAlignment="1" applyProtection="1">
      <alignment horizontal="left" vertical="center" wrapText="1"/>
    </xf>
    <xf numFmtId="0" fontId="19" fillId="0" borderId="66" xfId="2" applyFont="1" applyBorder="1" applyAlignment="1" applyProtection="1">
      <alignment horizontal="left" vertical="center" wrapText="1"/>
    </xf>
    <xf numFmtId="0" fontId="19" fillId="0" borderId="59" xfId="2" applyFont="1" applyBorder="1" applyAlignment="1" applyProtection="1">
      <alignment horizontal="left" vertical="center" wrapText="1"/>
    </xf>
    <xf numFmtId="0" fontId="19" fillId="0" borderId="25" xfId="2" applyFont="1" applyBorder="1" applyAlignment="1" applyProtection="1">
      <alignment horizontal="left" vertical="center" wrapText="1"/>
    </xf>
    <xf numFmtId="0" fontId="19" fillId="0" borderId="24" xfId="2" applyFont="1" applyBorder="1" applyAlignment="1" applyProtection="1">
      <alignment horizontal="left" vertical="center" wrapText="1"/>
    </xf>
    <xf numFmtId="0" fontId="19" fillId="0" borderId="26" xfId="2" applyFont="1" applyBorder="1" applyAlignment="1" applyProtection="1">
      <alignment horizontal="left" vertical="center" wrapText="1"/>
    </xf>
    <xf numFmtId="176" fontId="20" fillId="0" borderId="36" xfId="2" applyNumberFormat="1" applyFont="1" applyBorder="1">
      <alignment vertical="center"/>
    </xf>
    <xf numFmtId="0" fontId="20" fillId="0" borderId="36" xfId="2" applyFont="1" applyBorder="1">
      <alignment vertical="center"/>
    </xf>
    <xf numFmtId="0" fontId="20" fillId="0" borderId="23" xfId="2" applyFont="1" applyBorder="1">
      <alignment vertical="center"/>
    </xf>
    <xf numFmtId="176" fontId="20" fillId="0" borderId="44" xfId="2" applyNumberFormat="1" applyFont="1" applyBorder="1" applyAlignment="1">
      <alignment horizontal="right" vertical="center"/>
    </xf>
    <xf numFmtId="176" fontId="20" fillId="0" borderId="43" xfId="2" applyNumberFormat="1" applyFont="1" applyBorder="1" applyAlignment="1">
      <alignment horizontal="right" vertical="center"/>
    </xf>
    <xf numFmtId="176" fontId="20" fillId="0" borderId="47" xfId="2" applyNumberFormat="1" applyFont="1" applyBorder="1" applyAlignment="1">
      <alignment horizontal="right" vertical="center"/>
    </xf>
    <xf numFmtId="176" fontId="20" fillId="0" borderId="48" xfId="2" applyNumberFormat="1" applyFont="1" applyBorder="1" applyAlignment="1">
      <alignment horizontal="right" vertical="center"/>
    </xf>
    <xf numFmtId="0" fontId="20" fillId="0" borderId="6" xfId="2" applyFont="1" applyBorder="1" applyAlignment="1">
      <alignment horizontal="left" vertical="center"/>
    </xf>
    <xf numFmtId="0" fontId="20" fillId="0" borderId="7" xfId="2" applyFont="1" applyBorder="1" applyAlignment="1">
      <alignment horizontal="left" vertical="center"/>
    </xf>
    <xf numFmtId="0" fontId="20" fillId="0" borderId="6" xfId="2" applyFont="1" applyBorder="1" applyAlignment="1">
      <alignment horizontal="left" vertical="center" wrapText="1"/>
    </xf>
    <xf numFmtId="0" fontId="20" fillId="0" borderId="7" xfId="2" applyFont="1" applyBorder="1" applyAlignment="1">
      <alignment horizontal="left" vertical="center" wrapText="1"/>
    </xf>
    <xf numFmtId="0" fontId="20" fillId="0" borderId="124" xfId="2" applyFont="1" applyBorder="1" applyAlignment="1">
      <alignment horizontal="left" vertical="center" wrapText="1"/>
    </xf>
    <xf numFmtId="0" fontId="20" fillId="0" borderId="52" xfId="2" applyFont="1" applyBorder="1" applyAlignment="1">
      <alignment horizontal="left" vertical="center" wrapText="1"/>
    </xf>
    <xf numFmtId="0" fontId="20" fillId="0" borderId="61" xfId="2" applyFont="1" applyBorder="1" applyAlignment="1">
      <alignment horizontal="center" vertical="center"/>
    </xf>
    <xf numFmtId="0" fontId="20" fillId="0" borderId="55" xfId="2" applyFont="1" applyBorder="1" applyAlignment="1">
      <alignment horizontal="center" vertical="center"/>
    </xf>
    <xf numFmtId="178" fontId="20" fillId="0" borderId="37" xfId="2" applyNumberFormat="1" applyFont="1" applyFill="1" applyBorder="1" applyAlignment="1" applyProtection="1">
      <alignment horizontal="right" vertical="center"/>
    </xf>
    <xf numFmtId="0" fontId="20" fillId="0" borderId="4" xfId="2" applyFont="1" applyFill="1" applyBorder="1" applyAlignment="1" applyProtection="1">
      <alignment horizontal="right" vertical="center"/>
    </xf>
    <xf numFmtId="0" fontId="20" fillId="0" borderId="49" xfId="2" applyFont="1" applyBorder="1" applyAlignment="1" applyProtection="1">
      <alignment horizontal="left" vertical="center"/>
    </xf>
    <xf numFmtId="0" fontId="20" fillId="0" borderId="50" xfId="2" applyFont="1" applyBorder="1" applyAlignment="1" applyProtection="1">
      <alignment horizontal="left" vertical="center"/>
    </xf>
    <xf numFmtId="0" fontId="20" fillId="0" borderId="54" xfId="2" applyFont="1" applyBorder="1" applyAlignment="1" applyProtection="1">
      <alignment horizontal="left" vertical="center"/>
    </xf>
    <xf numFmtId="0" fontId="23" fillId="0" borderId="21" xfId="0" applyFont="1" applyBorder="1" applyAlignment="1">
      <alignment horizontal="left" vertical="center"/>
    </xf>
    <xf numFmtId="0" fontId="18" fillId="0" borderId="49" xfId="0" applyFont="1" applyBorder="1" applyAlignment="1">
      <alignment horizontal="center" vertical="center"/>
    </xf>
    <xf numFmtId="0" fontId="18" fillId="0" borderId="54" xfId="0" applyFont="1" applyBorder="1" applyAlignment="1">
      <alignment horizontal="center" vertical="center"/>
    </xf>
    <xf numFmtId="38" fontId="21" fillId="3" borderId="49" xfId="5" applyFont="1" applyFill="1" applyBorder="1" applyAlignment="1" applyProtection="1">
      <alignment horizontal="center" vertical="center"/>
      <protection locked="0"/>
    </xf>
    <xf numFmtId="38" fontId="21" fillId="3" borderId="50" xfId="5" applyFont="1" applyFill="1" applyBorder="1" applyAlignment="1" applyProtection="1">
      <alignment horizontal="center" vertical="center"/>
      <protection locked="0"/>
    </xf>
    <xf numFmtId="38" fontId="21" fillId="3" borderId="54" xfId="5" applyFont="1" applyFill="1" applyBorder="1" applyAlignment="1" applyProtection="1">
      <alignment horizontal="center" vertical="center"/>
      <protection locked="0"/>
    </xf>
    <xf numFmtId="38" fontId="21" fillId="3" borderId="58" xfId="5" applyFont="1" applyFill="1" applyBorder="1" applyAlignment="1" applyProtection="1">
      <alignment horizontal="center" vertical="center"/>
      <protection locked="0"/>
    </xf>
    <xf numFmtId="38" fontId="21" fillId="3" borderId="66" xfId="5" applyFont="1" applyFill="1" applyBorder="1" applyAlignment="1" applyProtection="1">
      <alignment horizontal="center" vertical="center"/>
      <protection locked="0"/>
    </xf>
    <xf numFmtId="38" fontId="21" fillId="3" borderId="92" xfId="5" applyFont="1" applyFill="1" applyBorder="1" applyAlignment="1" applyProtection="1">
      <alignment horizontal="center" vertical="center"/>
      <protection locked="0"/>
    </xf>
    <xf numFmtId="38" fontId="21" fillId="3" borderId="37" xfId="5" applyFont="1" applyFill="1" applyBorder="1" applyAlignment="1" applyProtection="1">
      <alignment horizontal="center" vertical="center"/>
      <protection locked="0"/>
    </xf>
    <xf numFmtId="38" fontId="21" fillId="3" borderId="4" xfId="5" applyFont="1" applyFill="1" applyBorder="1" applyAlignment="1" applyProtection="1">
      <alignment horizontal="center" vertical="center"/>
      <protection locked="0"/>
    </xf>
    <xf numFmtId="38" fontId="21" fillId="3" borderId="5" xfId="5" applyFont="1" applyFill="1" applyBorder="1" applyAlignment="1" applyProtection="1">
      <alignment horizontal="center" vertical="center"/>
      <protection locked="0"/>
    </xf>
    <xf numFmtId="38" fontId="21" fillId="3" borderId="48" xfId="5" applyFont="1" applyFill="1" applyBorder="1" applyAlignment="1" applyProtection="1">
      <alignment horizontal="center" vertical="center"/>
      <protection locked="0"/>
    </xf>
    <xf numFmtId="38" fontId="21" fillId="3" borderId="52" xfId="5" applyFont="1" applyFill="1" applyBorder="1" applyAlignment="1" applyProtection="1">
      <alignment horizontal="center" vertical="center"/>
      <protection locked="0"/>
    </xf>
    <xf numFmtId="38" fontId="21" fillId="3" borderId="113" xfId="5" applyFont="1" applyFill="1" applyBorder="1" applyAlignment="1" applyProtection="1">
      <alignment horizontal="center" vertical="center"/>
      <protection locked="0"/>
    </xf>
    <xf numFmtId="38" fontId="21" fillId="3" borderId="20" xfId="5" applyFont="1" applyFill="1" applyBorder="1" applyAlignment="1" applyProtection="1">
      <alignment horizontal="center" vertical="center"/>
      <protection locked="0"/>
    </xf>
    <xf numFmtId="38" fontId="21" fillId="3" borderId="21" xfId="5" applyFont="1" applyFill="1" applyBorder="1" applyAlignment="1" applyProtection="1">
      <alignment horizontal="center" vertical="center"/>
      <protection locked="0"/>
    </xf>
    <xf numFmtId="38" fontId="21" fillId="3" borderId="79" xfId="5" applyFont="1" applyFill="1" applyBorder="1" applyAlignment="1" applyProtection="1">
      <alignment horizontal="center" vertical="center"/>
      <protection locked="0"/>
    </xf>
    <xf numFmtId="38" fontId="21" fillId="3" borderId="43" xfId="5" applyFont="1" applyFill="1" applyBorder="1" applyAlignment="1" applyProtection="1">
      <alignment horizontal="center" vertical="center"/>
      <protection locked="0"/>
    </xf>
    <xf numFmtId="38" fontId="21" fillId="3" borderId="7" xfId="5" applyFont="1" applyFill="1" applyBorder="1" applyAlignment="1" applyProtection="1">
      <alignment horizontal="center" vertical="center"/>
      <protection locked="0"/>
    </xf>
    <xf numFmtId="38" fontId="21" fillId="3" borderId="8" xfId="5" applyFont="1" applyFill="1" applyBorder="1" applyAlignment="1" applyProtection="1">
      <alignment horizontal="center" vertical="center"/>
      <protection locked="0"/>
    </xf>
    <xf numFmtId="38" fontId="21" fillId="3" borderId="25" xfId="5" applyFont="1" applyFill="1" applyBorder="1" applyAlignment="1" applyProtection="1">
      <alignment horizontal="center" vertical="center"/>
      <protection locked="0"/>
    </xf>
    <xf numFmtId="38" fontId="21" fillId="3" borderId="24" xfId="5" applyFont="1" applyFill="1" applyBorder="1" applyAlignment="1" applyProtection="1">
      <alignment horizontal="center" vertical="center"/>
      <protection locked="0"/>
    </xf>
    <xf numFmtId="38" fontId="21" fillId="3" borderId="46" xfId="5" applyFont="1" applyFill="1" applyBorder="1" applyAlignment="1" applyProtection="1">
      <alignment horizontal="center" vertical="center"/>
      <protection locked="0"/>
    </xf>
    <xf numFmtId="38" fontId="18" fillId="0" borderId="49" xfId="5" applyFont="1" applyBorder="1" applyAlignment="1">
      <alignment horizontal="center" vertical="center"/>
    </xf>
    <xf numFmtId="38" fontId="18" fillId="0" borderId="50" xfId="5" applyFont="1" applyBorder="1" applyAlignment="1">
      <alignment horizontal="center" vertical="center"/>
    </xf>
    <xf numFmtId="38" fontId="18" fillId="0" borderId="54" xfId="5" applyFont="1" applyBorder="1" applyAlignment="1">
      <alignment horizontal="center" vertical="center"/>
    </xf>
    <xf numFmtId="38" fontId="21" fillId="3" borderId="138" xfId="5" applyFont="1" applyFill="1" applyBorder="1" applyAlignment="1" applyProtection="1">
      <alignment horizontal="center" vertical="center"/>
      <protection locked="0"/>
    </xf>
    <xf numFmtId="38" fontId="21" fillId="3" borderId="62" xfId="5" applyFont="1" applyFill="1" applyBorder="1" applyAlignment="1" applyProtection="1">
      <alignment horizontal="center" vertical="center"/>
      <protection locked="0"/>
    </xf>
    <xf numFmtId="38" fontId="21" fillId="3" borderId="38" xfId="5" applyFont="1" applyFill="1" applyBorder="1" applyAlignment="1" applyProtection="1">
      <alignment horizontal="center" vertical="center"/>
      <protection locked="0"/>
    </xf>
    <xf numFmtId="38" fontId="21" fillId="3" borderId="59" xfId="5" applyFont="1" applyFill="1" applyBorder="1" applyAlignment="1" applyProtection="1">
      <alignment horizontal="center" vertical="center"/>
      <protection locked="0"/>
    </xf>
    <xf numFmtId="38" fontId="21" fillId="3" borderId="53" xfId="5" applyFont="1" applyFill="1" applyBorder="1" applyAlignment="1" applyProtection="1">
      <alignment horizontal="center" vertical="center"/>
      <protection locked="0"/>
    </xf>
    <xf numFmtId="38" fontId="21" fillId="3" borderId="22" xfId="5" applyFont="1" applyFill="1" applyBorder="1" applyAlignment="1" applyProtection="1">
      <alignment horizontal="center" vertical="center"/>
      <protection locked="0"/>
    </xf>
    <xf numFmtId="0" fontId="21" fillId="12" borderId="120" xfId="0" applyFont="1" applyFill="1" applyBorder="1" applyAlignment="1">
      <alignment horizontal="center" vertical="center"/>
    </xf>
    <xf numFmtId="0" fontId="21" fillId="12" borderId="121" xfId="0" applyFont="1" applyFill="1" applyBorder="1" applyAlignment="1">
      <alignment horizontal="center" vertical="center"/>
    </xf>
    <xf numFmtId="0" fontId="21" fillId="12" borderId="122" xfId="0" applyFont="1" applyFill="1" applyBorder="1" applyAlignment="1">
      <alignment horizontal="center" vertical="center"/>
    </xf>
    <xf numFmtId="0" fontId="21" fillId="12" borderId="100" xfId="0" applyFont="1" applyFill="1" applyBorder="1" applyAlignment="1">
      <alignment horizontal="center" vertical="center"/>
    </xf>
    <xf numFmtId="0" fontId="21" fillId="12" borderId="123" xfId="0" applyFont="1" applyFill="1" applyBorder="1" applyAlignment="1">
      <alignment horizontal="center" vertical="center"/>
    </xf>
    <xf numFmtId="0" fontId="21" fillId="12" borderId="101" xfId="0" applyFont="1" applyFill="1" applyBorder="1" applyAlignment="1">
      <alignment horizontal="center" vertical="center"/>
    </xf>
    <xf numFmtId="0" fontId="21" fillId="12" borderId="102" xfId="0" applyFont="1" applyFill="1" applyBorder="1" applyAlignment="1">
      <alignment horizontal="center" vertical="center"/>
    </xf>
    <xf numFmtId="0" fontId="21" fillId="12" borderId="114" xfId="0" applyFont="1" applyFill="1" applyBorder="1" applyAlignment="1">
      <alignment horizontal="center" vertical="center"/>
    </xf>
    <xf numFmtId="0" fontId="21" fillId="12" borderId="103" xfId="0" applyFont="1" applyFill="1" applyBorder="1" applyAlignment="1">
      <alignment horizontal="center" vertical="center"/>
    </xf>
    <xf numFmtId="0" fontId="21" fillId="12" borderId="115" xfId="0" applyFont="1" applyFill="1" applyBorder="1" applyAlignment="1">
      <alignment horizontal="center" vertical="center"/>
    </xf>
    <xf numFmtId="0" fontId="21" fillId="12" borderId="116" xfId="0" applyFont="1" applyFill="1" applyBorder="1" applyAlignment="1">
      <alignment horizontal="center" vertical="center"/>
    </xf>
    <xf numFmtId="0" fontId="21" fillId="12" borderId="117" xfId="0" applyFont="1" applyFill="1" applyBorder="1" applyAlignment="1">
      <alignment horizontal="center" vertical="center"/>
    </xf>
    <xf numFmtId="38" fontId="21" fillId="3" borderId="26" xfId="5" applyFont="1" applyFill="1" applyBorder="1" applyAlignment="1" applyProtection="1">
      <alignment horizontal="center" vertical="center"/>
      <protection locked="0"/>
    </xf>
    <xf numFmtId="0" fontId="18" fillId="0" borderId="112" xfId="0" applyFont="1" applyBorder="1" applyAlignment="1">
      <alignment horizontal="center" vertical="center"/>
    </xf>
    <xf numFmtId="0" fontId="18" fillId="0" borderId="112" xfId="0" applyFont="1" applyBorder="1" applyAlignment="1">
      <alignment horizontal="left" vertical="center" wrapText="1"/>
    </xf>
    <xf numFmtId="0" fontId="17" fillId="0" borderId="44" xfId="0" applyFont="1" applyBorder="1" applyAlignment="1">
      <alignment horizontal="left" vertical="center" wrapText="1"/>
    </xf>
    <xf numFmtId="0" fontId="17" fillId="0" borderId="39" xfId="0" applyFont="1" applyBorder="1" applyAlignment="1">
      <alignment horizontal="left" vertical="center" wrapText="1"/>
    </xf>
    <xf numFmtId="0" fontId="17" fillId="0" borderId="47" xfId="0" applyFont="1" applyBorder="1" applyAlignment="1">
      <alignment horizontal="left" vertical="center" wrapText="1"/>
    </xf>
    <xf numFmtId="0" fontId="21" fillId="0" borderId="47" xfId="0" applyFont="1" applyBorder="1" applyAlignment="1">
      <alignment horizontal="left" vertical="center"/>
    </xf>
    <xf numFmtId="0" fontId="18" fillId="0" borderId="36" xfId="0" applyFont="1" applyBorder="1" applyAlignment="1">
      <alignment horizontal="left" vertical="center" wrapText="1"/>
    </xf>
    <xf numFmtId="0" fontId="18" fillId="0" borderId="36" xfId="0" applyFont="1" applyBorder="1" applyAlignment="1">
      <alignment horizontal="left" vertical="center"/>
    </xf>
    <xf numFmtId="0" fontId="21" fillId="0" borderId="112" xfId="0" applyFont="1" applyBorder="1" applyAlignment="1">
      <alignment horizontal="left" vertical="center" wrapText="1"/>
    </xf>
    <xf numFmtId="0" fontId="20" fillId="0" borderId="29" xfId="0" applyFont="1" applyBorder="1" applyAlignment="1">
      <alignment horizontal="left" vertical="center" wrapText="1"/>
    </xf>
    <xf numFmtId="0" fontId="21" fillId="12" borderId="135" xfId="0" applyFont="1" applyFill="1" applyBorder="1" applyAlignment="1">
      <alignment horizontal="center" vertical="center"/>
    </xf>
    <xf numFmtId="0" fontId="21" fillId="12" borderId="136" xfId="0" applyFont="1" applyFill="1" applyBorder="1" applyAlignment="1">
      <alignment horizontal="center" vertical="center"/>
    </xf>
    <xf numFmtId="0" fontId="21" fillId="12" borderId="137" xfId="0" applyFont="1" applyFill="1" applyBorder="1" applyAlignment="1">
      <alignment horizontal="center" vertical="center"/>
    </xf>
    <xf numFmtId="0" fontId="21" fillId="12" borderId="125" xfId="0" applyFont="1" applyFill="1" applyBorder="1" applyAlignment="1">
      <alignment horizontal="center" vertical="center"/>
    </xf>
    <xf numFmtId="0" fontId="21" fillId="12" borderId="105" xfId="0" applyFont="1" applyFill="1" applyBorder="1" applyAlignment="1">
      <alignment horizontal="center" vertical="center"/>
    </xf>
    <xf numFmtId="0" fontId="21" fillId="12" borderId="126" xfId="0" applyFont="1" applyFill="1" applyBorder="1" applyAlignment="1">
      <alignment horizontal="center" vertical="center"/>
    </xf>
    <xf numFmtId="0" fontId="48" fillId="0" borderId="21" xfId="0" applyFont="1" applyBorder="1" applyAlignment="1">
      <alignment horizontal="left" vertical="center"/>
    </xf>
    <xf numFmtId="0" fontId="18" fillId="0" borderId="29" xfId="0" applyFont="1" applyBorder="1" applyAlignment="1">
      <alignment horizontal="left" vertical="center" wrapText="1"/>
    </xf>
    <xf numFmtId="0" fontId="18" fillId="0" borderId="28" xfId="0" applyFont="1" applyBorder="1" applyAlignment="1">
      <alignment horizontal="left" vertical="center"/>
    </xf>
    <xf numFmtId="0" fontId="21" fillId="0" borderId="58" xfId="0" applyFont="1" applyBorder="1" applyAlignment="1">
      <alignment horizontal="left" vertical="center" wrapText="1"/>
    </xf>
    <xf numFmtId="0" fontId="21" fillId="0" borderId="59" xfId="0" applyFont="1" applyBorder="1" applyAlignment="1">
      <alignment horizontal="left" vertical="center" wrapText="1"/>
    </xf>
    <xf numFmtId="0" fontId="47" fillId="12" borderId="102" xfId="0" applyFont="1" applyFill="1" applyBorder="1" applyAlignment="1">
      <alignment horizontal="center" vertical="center"/>
    </xf>
    <xf numFmtId="0" fontId="47" fillId="12" borderId="114" xfId="0" applyFont="1" applyFill="1" applyBorder="1" applyAlignment="1">
      <alignment horizontal="center" vertical="center"/>
    </xf>
    <xf numFmtId="0" fontId="47" fillId="12" borderId="103" xfId="0" applyFont="1" applyFill="1" applyBorder="1" applyAlignment="1">
      <alignment horizontal="center"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25" xfId="0" applyFont="1" applyBorder="1" applyAlignment="1" applyProtection="1">
      <alignment horizontal="left" vertical="center"/>
      <protection locked="0"/>
    </xf>
    <xf numFmtId="0" fontId="21" fillId="0" borderId="26" xfId="0" applyFont="1" applyBorder="1" applyAlignment="1" applyProtection="1">
      <alignment horizontal="left" vertical="center"/>
      <protection locked="0"/>
    </xf>
    <xf numFmtId="0" fontId="21" fillId="0" borderId="33" xfId="0" applyFont="1" applyBorder="1" applyAlignment="1">
      <alignment horizontal="left" vertical="center"/>
    </xf>
    <xf numFmtId="0" fontId="21" fillId="0" borderId="51" xfId="0" applyFont="1" applyBorder="1" applyAlignment="1">
      <alignment horizontal="left" vertical="center"/>
    </xf>
    <xf numFmtId="0" fontId="21" fillId="12" borderId="118" xfId="0" applyFont="1" applyFill="1" applyBorder="1" applyAlignment="1">
      <alignment horizontal="center" vertical="center"/>
    </xf>
    <xf numFmtId="0" fontId="21" fillId="12" borderId="110" xfId="0" applyFont="1" applyFill="1" applyBorder="1" applyAlignment="1">
      <alignment horizontal="center" vertical="center"/>
    </xf>
    <xf numFmtId="0" fontId="21" fillId="12" borderId="119" xfId="0" applyFont="1" applyFill="1" applyBorder="1" applyAlignment="1">
      <alignment horizontal="center" vertical="center"/>
    </xf>
    <xf numFmtId="0" fontId="0" fillId="16" borderId="1"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14" borderId="3" xfId="0" applyFill="1" applyBorder="1" applyAlignment="1">
      <alignment horizontal="center" vertical="center"/>
    </xf>
    <xf numFmtId="0" fontId="0" fillId="14" borderId="4" xfId="0" applyFill="1" applyBorder="1" applyAlignment="1">
      <alignment horizontal="center" vertical="center"/>
    </xf>
    <xf numFmtId="0" fontId="0" fillId="14" borderId="5" xfId="0"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7" borderId="1" xfId="0" applyFill="1" applyBorder="1" applyAlignment="1">
      <alignment horizontal="center" vertical="center"/>
    </xf>
    <xf numFmtId="0" fontId="0" fillId="7" borderId="14" xfId="0"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cellXfs>
  <cellStyles count="6">
    <cellStyle name="桁区切り" xfId="5" builtinId="6"/>
    <cellStyle name="桁区切り 2" xfId="3" xr:uid="{0E820E05-5B21-499F-AB97-763925C7AE31}"/>
    <cellStyle name="標準" xfId="0" builtinId="0"/>
    <cellStyle name="標準 2" xfId="2" xr:uid="{306C1859-D8B2-430A-A6F5-580F65DE5BB5}"/>
    <cellStyle name="標準 3" xfId="4" xr:uid="{EB962F4B-B1D1-47F4-9012-E4EC936849ED}"/>
    <cellStyle name="標準_【新様式案】計画書" xfId="1" xr:uid="{F122510C-AFD5-42CA-A743-EB366A49E3AC}"/>
  </cellStyles>
  <dxfs count="381">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alignment horizontal="general" vertical="center" textRotation="0" wrapText="0" indent="0" justifyLastLine="0" shrinkToFit="0" readingOrder="0"/>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numFmt numFmtId="181" formatCode="[$-411]ggge&quot;年&quot;m&quot;月&quot;d&quot;日&quo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ＭＳ 明朝"/>
        <family val="1"/>
        <charset val="128"/>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rgb="FF8EA9DB"/>
        </left>
      </border>
    </dxf>
    <dxf>
      <font>
        <b val="0"/>
        <i val="0"/>
        <strike val="0"/>
        <condense val="0"/>
        <extend val="0"/>
        <outline val="0"/>
        <shadow val="0"/>
        <u val="none"/>
        <vertAlign val="baseline"/>
        <sz val="10.5"/>
        <color rgb="FF000000"/>
        <name val="ＭＳ 明朝"/>
        <family val="1"/>
        <charset val="128"/>
        <scheme val="none"/>
      </font>
      <fill>
        <patternFill patternType="solid">
          <fgColor rgb="FFD9E1F2"/>
          <bgColor rgb="FFD9E1F2"/>
        </patternFill>
      </fill>
    </dxf>
    <dxf>
      <font>
        <b/>
        <i val="0"/>
        <strike val="0"/>
        <condense val="0"/>
        <extend val="0"/>
        <outline val="0"/>
        <shadow val="0"/>
        <u val="none"/>
        <vertAlign val="baseline"/>
        <sz val="10.5"/>
        <color theme="0"/>
        <name val="ＭＳ 明朝"/>
        <family val="1"/>
        <charset val="128"/>
        <scheme val="none"/>
      </font>
      <fill>
        <patternFill patternType="solid">
          <fgColor theme="4"/>
          <bgColor theme="4"/>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変更不可）取りまとめ用シート'!$U$6" noThreeD="1"/>
</file>

<file path=xl/ctrlProps/ctrlProp2.xml><?xml version="1.0" encoding="utf-8"?>
<formControlPr xmlns="http://schemas.microsoft.com/office/spreadsheetml/2009/9/main" objectType="CheckBox" fmlaLink="'（変更不可）取りまとめ用シート'!$V$6" lockText="1" noThreeD="1"/>
</file>

<file path=xl/ctrlProps/ctrlProp3.xml><?xml version="1.0" encoding="utf-8"?>
<formControlPr xmlns="http://schemas.microsoft.com/office/spreadsheetml/2009/9/main" objectType="CheckBox" fmlaLink="'（変更不可）取りまとめ用シート'!$W$6" lockText="1" noThreeD="1"/>
</file>

<file path=xl/ctrlProps/ctrlProp4.xml><?xml version="1.0" encoding="utf-8"?>
<formControlPr xmlns="http://schemas.microsoft.com/office/spreadsheetml/2009/9/main" objectType="CheckBox" fmlaLink="'（変更不可）取りまとめ用シート'!$X$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203200</xdr:colOff>
          <xdr:row>11</xdr:row>
          <xdr:rowOff>196850</xdr:rowOff>
        </xdr:from>
        <xdr:to>
          <xdr:col>2</xdr:col>
          <xdr:colOff>558800</xdr:colOff>
          <xdr:row>12</xdr:row>
          <xdr:rowOff>120650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190500</xdr:rowOff>
        </xdr:from>
        <xdr:to>
          <xdr:col>2</xdr:col>
          <xdr:colOff>571500</xdr:colOff>
          <xdr:row>14</xdr:row>
          <xdr:rowOff>114300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190500</xdr:rowOff>
        </xdr:from>
        <xdr:to>
          <xdr:col>2</xdr:col>
          <xdr:colOff>571500</xdr:colOff>
          <xdr:row>16</xdr:row>
          <xdr:rowOff>114300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203200</xdr:rowOff>
        </xdr:from>
        <xdr:to>
          <xdr:col>2</xdr:col>
          <xdr:colOff>571500</xdr:colOff>
          <xdr:row>18</xdr:row>
          <xdr:rowOff>120650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6.110\r04\01%20&#12464;&#12522;&#12540;&#12531;&#12452;&#12494;&#12505;&#12540;&#12471;&#12519;&#12531;&#20418;\&#12368;&#12435;&#12414;&#65301;&#12388;&#12398;&#12476;&#12525;&#23459;&#35328;&#23455;&#29694;&#26465;&#20363;\100%20&#27096;&#24335;\&#26465;&#20363;&#12398;&#27096;&#24335;&#26696;\&#25490;&#20986;&#37327;&#21066;&#28187;&#35336;&#30011;&#12539;&#22577;&#21578;&#21450;&#12403;&#20877;&#29983;&#21487;&#33021;&#12456;&#12493;&#12523;&#12462;&#12540;&#23566;&#20837;&#35336;&#30011;&#12539;&#22577;&#21578;&#65288;&#21106;&#21512;ver&#652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
      <sheetName val="別紙１"/>
      <sheetName val="表２原油換算エネルギー使用量算定表"/>
      <sheetName val="表３　温室効果ガス排出量算定表"/>
      <sheetName val="表６　控除後排出量算定表"/>
      <sheetName val="産業分類表"/>
      <sheetName val="(変更不可)取りまとめ用シート"/>
    </sheetNames>
    <sheetDataSet>
      <sheetData sheetId="0">
        <row r="4">
          <cell r="C4">
            <v>3</v>
          </cell>
        </row>
      </sheetData>
      <sheetData sheetId="1"/>
      <sheetData sheetId="2"/>
      <sheetData sheetId="3"/>
      <sheetData sheetId="4"/>
      <sheetData sheetId="5">
        <row r="1">
          <cell r="A1" t="str">
            <v>A農業・林業</v>
          </cell>
          <cell r="B1" t="str">
            <v>B漁業</v>
          </cell>
          <cell r="C1" t="str">
            <v>C鉱業・採石業・砂利採取業</v>
          </cell>
          <cell r="D1" t="str">
            <v>D建設業</v>
          </cell>
          <cell r="E1" t="str">
            <v>E製造業</v>
          </cell>
          <cell r="F1" t="str">
            <v>F電気・ガス・熱供給・水道業</v>
          </cell>
          <cell r="G1" t="str">
            <v>G情報通信業</v>
          </cell>
          <cell r="H1" t="str">
            <v>H運輸業・郵便業</v>
          </cell>
          <cell r="I1" t="str">
            <v>I卸売業・小売業</v>
          </cell>
          <cell r="J1" t="str">
            <v>J銀行業</v>
          </cell>
          <cell r="K1" t="str">
            <v>K不動産業・物品賃貸業</v>
          </cell>
          <cell r="L1" t="str">
            <v>L学術研究・専門・技術サービス業</v>
          </cell>
          <cell r="M1" t="str">
            <v>M宿泊業・飲食サービス業</v>
          </cell>
          <cell r="N1" t="str">
            <v>N生活関連サービス業・娯楽業</v>
          </cell>
          <cell r="O1" t="str">
            <v>O教育・学習支援業</v>
          </cell>
          <cell r="P1" t="str">
            <v>P医療・福祉</v>
          </cell>
          <cell r="Q1" t="str">
            <v>Q複合サービス事業</v>
          </cell>
          <cell r="R1" t="str">
            <v>Rサービス業等</v>
          </cell>
          <cell r="S1" t="str">
            <v>S公務</v>
          </cell>
          <cell r="T1" t="str">
            <v>その他</v>
          </cell>
        </row>
      </sheetData>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359F2-EF7C-4F0B-B8D5-2F0EE7FF7491}" name="テーブル13" displayName="テーブル13" ref="A5:NN6" totalsRowShown="0" headerRowDxfId="380" dataDxfId="379" tableBorderDxfId="378">
  <autoFilter ref="A5:NN6" xr:uid="{25374F34-F898-41D1-BAEA-50C78117B9C2}"/>
  <tableColumns count="378">
    <tableColumn id="1" xr3:uid="{7070B6DF-DC20-47DE-9AB1-F2CB5ACB358C}" name="識別番号" dataDxfId="377"/>
    <tableColumn id="2" xr3:uid="{0774D350-3172-4F7F-A5DA-9EA2C1F46406}" name="01_事業者番号" dataDxfId="376">
      <calculatedColumnFormula>IF(様式第１号!L14=0,"-",様式第１号!L14)</calculatedColumnFormula>
    </tableColumn>
    <tableColumn id="95" xr3:uid="{758AE623-05DD-492E-8F95-162EE67D396F}" name="報告年度（令和）" dataDxfId="375">
      <calculatedColumnFormula>様式第１号!K4</calculatedColumnFormula>
    </tableColumn>
    <tableColumn id="94" xr3:uid="{8E56A738-B7BC-448C-934C-35862CAEA192}" name="新規or変更" dataDxfId="374">
      <calculatedColumnFormula>様式第１号!Q5</calculatedColumnFormula>
    </tableColumn>
    <tableColumn id="3" xr3:uid="{B9A885FC-F7DE-4642-8694-B559A3350802}" name="提出日" dataDxfId="373">
      <calculatedColumnFormula>様式第１号!O8</calculatedColumnFormula>
    </tableColumn>
    <tableColumn id="4" xr3:uid="{4C99FE26-6ABD-4901-A368-8169C1F3D4A6}" name="住所" dataDxfId="372">
      <calculatedColumnFormula>様式第１号!L15</calculatedColumnFormula>
    </tableColumn>
    <tableColumn id="5" xr3:uid="{95348CE3-6873-40B4-B894-90752734E1E6}" name="法人の名称" dataDxfId="371">
      <calculatedColumnFormula>様式第１号!L18</calculatedColumnFormula>
    </tableColumn>
    <tableColumn id="6" xr3:uid="{AE7DE623-78C5-4E03-BDC4-81B37FBB140F}" name="氏名" dataDxfId="370">
      <calculatedColumnFormula>様式第１号!L19</calculatedColumnFormula>
    </tableColumn>
    <tableColumn id="7" xr3:uid="{5215D947-CAB3-406E-AFDC-3544945EC633}" name="大分類" dataDxfId="369">
      <calculatedColumnFormula>様式第１号!E35</calculatedColumnFormula>
    </tableColumn>
    <tableColumn id="8" xr3:uid="{80138FCC-58A9-4921-BF44-A2B70324BBCC}" name="中分類" dataDxfId="368">
      <calculatedColumnFormula>様式第１号!E39</calculatedColumnFormula>
    </tableColumn>
    <tableColumn id="282" xr3:uid="{C67C411B-ACEF-4221-B5F8-09553F719E28}" name="企業規模" dataDxfId="367">
      <calculatedColumnFormula>様式第１号!C43</calculatedColumnFormula>
    </tableColumn>
    <tableColumn id="9" xr3:uid="{CC2FE097-6D2C-40D4-870A-56C37AD7E039}" name="事業概要" dataDxfId="366">
      <calculatedColumnFormula>IF(様式第１号!C47=0,"-",様式第１号!C47)</calculatedColumnFormula>
    </tableColumn>
    <tableColumn id="10" xr3:uid="{1205C111-821E-4DDC-AB79-D0110CB95BE1}" name="担当部署" dataDxfId="365">
      <calculatedColumnFormula>様式第１号!H52</calculatedColumnFormula>
    </tableColumn>
    <tableColumn id="11" xr3:uid="{FF67F069-B9C2-497D-96D3-8C24B5B8C4CF}" name="所在地" dataDxfId="364">
      <calculatedColumnFormula>様式第１号!H53</calculatedColumnFormula>
    </tableColumn>
    <tableColumn id="12" xr3:uid="{691D268E-058C-4C13-9402-DB5793DCD454}" name="担当者氏名" dataDxfId="363">
      <calculatedColumnFormula>様式第１号!H55</calculatedColumnFormula>
    </tableColumn>
    <tableColumn id="13" xr3:uid="{DAA7A273-26BC-4FC3-B2B5-5D55EC006FA8}" name="電話番号" dataDxfId="362">
      <calculatedColumnFormula>様式第１号!H56</calculatedColumnFormula>
    </tableColumn>
    <tableColumn id="14" xr3:uid="{B285B589-8C28-421B-9470-19CFDE429279}" name="ＦＡＸ番号" dataDxfId="361">
      <calculatedColumnFormula>様式第１号!H57</calculatedColumnFormula>
    </tableColumn>
    <tableColumn id="15" xr3:uid="{C33BBA5B-88B4-42AF-B6BF-D34C43426BDB}" name="メールアドレス" dataDxfId="360">
      <calculatedColumnFormula>様式第１号!H58</calculatedColumnFormula>
    </tableColumn>
    <tableColumn id="16" xr3:uid="{201D6815-4806-4A94-9570-2C194570C0A3}" name="02_計画の基本方針" dataDxfId="359">
      <calculatedColumnFormula>IF(別紙1!C3=0,"-",別紙1!C3)</calculatedColumnFormula>
    </tableColumn>
    <tableColumn id="17" xr3:uid="{79DFAC1B-B56A-4A4F-8C59-56FB411AAB58}" name="03_推進体制" dataDxfId="358">
      <calculatedColumnFormula>IF(別紙1!C6=0,"-",別紙1!C6)</calculatedColumnFormula>
    </tableColumn>
    <tableColumn id="18" xr3:uid="{70537920-FDBD-4A40-AB33-93D3CF496B2D}" name="①1,500kl" dataDxfId="357"/>
    <tableColumn id="19" xr3:uid="{47D77870-9EAC-4DBD-9E1C-B9EC9AA6F70B}" name="②自動車100台" dataDxfId="356"/>
    <tableColumn id="20" xr3:uid="{53E60A1A-396B-4AF9-A673-7B2017636374}" name="③3,000t" dataDxfId="355"/>
    <tableColumn id="21" xr3:uid="{5D3499EF-EAB9-44E2-9F99-B7AB66904C39}" name="④その他事業者" dataDxfId="354"/>
    <tableColumn id="22" xr3:uid="{57E11148-0B57-4BA7-9C68-91F832FF0DB5}" name="04_事業所排出区分（前年度目標）" dataDxfId="353">
      <calculatedColumnFormula>別紙1!H26</calculatedColumnFormula>
    </tableColumn>
    <tableColumn id="23" xr3:uid="{9CF77BE9-1259-42EB-A3D9-37D40EBB650F}" name="05_事業所排出区分（前年度実績）" dataDxfId="352">
      <calculatedColumnFormula>別紙1!L26</calculatedColumnFormula>
    </tableColumn>
    <tableColumn id="74" xr3:uid="{1E9E07EC-B19C-463F-8758-75422AF88E06}" name="06_事業所排出区分（今年度計画）" dataDxfId="351">
      <calculatedColumnFormula>別紙1!P26</calculatedColumnFormula>
    </tableColumn>
    <tableColumn id="25" xr3:uid="{77C89F26-4643-4574-B77E-67C9FCB52ADF}" name="07_輸送車両排出区分（前年度計画）" dataDxfId="350">
      <calculatedColumnFormula>別紙1!H29</calculatedColumnFormula>
    </tableColumn>
    <tableColumn id="26" xr3:uid="{024A4C87-D114-4B04-B944-D22162B84F4F}" name="08_輸送車両排出区分（前年度実績）" dataDxfId="349">
      <calculatedColumnFormula>別紙1!L29</calculatedColumnFormula>
    </tableColumn>
    <tableColumn id="75" xr3:uid="{0CF139B0-0DDE-4246-85CF-AD178F7F3C27}" name="09_輸送車両排出区分（今年度計画）" dataDxfId="348">
      <calculatedColumnFormula>別紙1!P29</calculatedColumnFormula>
    </tableColumn>
    <tableColumn id="28" xr3:uid="{FA9EA923-4CB3-4443-9648-74F3184C9064}" name="10_その他排出区分（前年度計画）" dataDxfId="347">
      <calculatedColumnFormula>別紙1!H32</calculatedColumnFormula>
    </tableColumn>
    <tableColumn id="29" xr3:uid="{5410D38B-DA6B-412B-94E9-1584D3144C00}" name="11_その他排出区分（前年度実績）" dataDxfId="346">
      <calculatedColumnFormula>別紙1!L32</calculatedColumnFormula>
    </tableColumn>
    <tableColumn id="76" xr3:uid="{5A4657BE-6D30-442E-BA40-CA7411975F4D}" name="12_その他排出区分（今年度計画）" dataDxfId="345">
      <calculatedColumnFormula>別紙1!P32</calculatedColumnFormula>
    </tableColumn>
    <tableColumn id="31" xr3:uid="{8D41224E-C6DF-43F5-AB05-CFCE6A387B77}" name="13_排出合計（前年度計画）" dataDxfId="344">
      <calculatedColumnFormula>別紙1!H35</calculatedColumnFormula>
    </tableColumn>
    <tableColumn id="32" xr3:uid="{3A19D3FF-5057-4676-9AF7-85760ADD3984}" name="14_排出合計（前年度実績）" dataDxfId="343">
      <calculatedColumnFormula>別紙1!L35</calculatedColumnFormula>
    </tableColumn>
    <tableColumn id="58" xr3:uid="{A7E43750-32F5-479F-BFEE-0B1B1A8B9FC9}" name="14_削減率（前年度比）" dataDxfId="342">
      <calculatedColumnFormula>別紙1!L37</calculatedColumnFormula>
    </tableColumn>
    <tableColumn id="78" xr3:uid="{B802DBD4-26F5-4F56-BAEE-CF2BDAB61451}" name="15_排出合計（今年度計画）" dataDxfId="341">
      <calculatedColumnFormula>別紙1!P35</calculatedColumnFormula>
    </tableColumn>
    <tableColumn id="59" xr3:uid="{CD15EA23-2731-4A0F-B686-07B675D8CB59}" name="15_削減目標" dataDxfId="340">
      <calculatedColumnFormula>別紙1!P37</calculatedColumnFormula>
    </tableColumn>
    <tableColumn id="60" xr3:uid="{66A6CC26-C6A0-4283-A338-0FF64E1A77DA}" name="（参考）排出合計（前々年度）" dataDxfId="339">
      <calculatedColumnFormula>別紙1!U35</calculatedColumnFormula>
    </tableColumn>
    <tableColumn id="322" xr3:uid="{AE72F92D-6434-43B6-BCCE-DBB9A34265AA}" name="16_直接排出" dataDxfId="338">
      <calculatedColumnFormula>別紙1!L40</calculatedColumnFormula>
    </tableColumn>
    <tableColumn id="320" xr3:uid="{557425CE-56FC-4D71-BADF-8ADAAEB92275}" name="17_間接排出" dataDxfId="337">
      <calculatedColumnFormula>別紙1!L42</calculatedColumnFormula>
    </tableColumn>
    <tableColumn id="283" xr3:uid="{805C16FF-4C74-4045-9B9B-E92A689F3163}" name="18_その他ガス" dataDxfId="336">
      <calculatedColumnFormula>別紙1!L44</calculatedColumnFormula>
    </tableColumn>
    <tableColumn id="387" xr3:uid="{3E60D7E1-7ED2-4E75-B7DC-DF75059CF6B5}" name="（参考）直接排出（前々年度）" dataDxfId="0">
      <calculatedColumnFormula>別紙1!U40</calculatedColumnFormula>
    </tableColumn>
    <tableColumn id="386" xr3:uid="{35438248-6910-495B-9017-ABFA4A3F72E9}" name="（参考）間接排出（前々年度）" dataDxfId="1">
      <calculatedColumnFormula>別紙1!U42</calculatedColumnFormula>
    </tableColumn>
    <tableColumn id="385" xr3:uid="{5B154CA9-CBC5-4BC4-9F43-72C248AA99C5}" name="（参考）その他ガス（前々年度）" dataDxfId="2">
      <calculatedColumnFormula>別紙1!U44</calculatedColumnFormula>
    </tableColumn>
    <tableColumn id="34" xr3:uid="{48E95405-30AB-47F7-8316-7D68038CF0A2}" name="19_基準原単位の値(前年度計画)" dataDxfId="335">
      <calculatedColumnFormula>IF(別紙1!F45=0,"-",別紙1!F45)</calculatedColumnFormula>
    </tableColumn>
    <tableColumn id="89" xr3:uid="{6D1F5D0A-1381-46FC-8A74-8E63F421F84F}" name="20_基準原単位(前年度計画)" dataDxfId="334">
      <calculatedColumnFormula>別紙1!I45</calculatedColumnFormula>
    </tableColumn>
    <tableColumn id="80" xr3:uid="{0D2CB9B2-F420-4AF1-B3EB-DDD26F450778}" name="21_基準原単位の値(前年度報告)" dataDxfId="333">
      <calculatedColumnFormula>IF(別紙1!J45=0,"-",別紙1!J45)</calculatedColumnFormula>
    </tableColumn>
    <tableColumn id="92" xr3:uid="{2E14E0EF-587F-4636-AA3C-ED5ECEDD5E60}" name="22_基準原単位(前年度報告)" dataDxfId="332">
      <calculatedColumnFormula>別紙1!M45</calculatedColumnFormula>
    </tableColumn>
    <tableColumn id="79" xr3:uid="{4B1A35FE-A179-49B0-B3D4-64794911ADA8}" name="23_基準原単位の値(今年度計画)" dataDxfId="331">
      <calculatedColumnFormula>IF(別紙1!N45=0,"-",別紙1!N45)</calculatedColumnFormula>
    </tableColumn>
    <tableColumn id="93" xr3:uid="{B974A8D8-A342-4D14-BEC2-710544F4E932}" name="24_基準原単位(今年度計画)" dataDxfId="330">
      <calculatedColumnFormula>別紙1!Q45</calculatedColumnFormula>
    </tableColumn>
    <tableColumn id="36" xr3:uid="{73AC1480-6920-47F2-9513-CB8ACBFD61DE}" name="25_基準原単位排出量(前年度計画)" dataDxfId="329">
      <calculatedColumnFormula>IF(別紙1!H46="","-",別紙1!H46)</calculatedColumnFormula>
    </tableColumn>
    <tableColumn id="81" xr3:uid="{5BEF81A9-9FF1-4189-BEBA-B5A4C153100F}" name="26_基準原単位排出量(前年度実績)" dataDxfId="328">
      <calculatedColumnFormula>IF(別紙1!L46="","-",別紙1!L46)</calculatedColumnFormula>
    </tableColumn>
    <tableColumn id="37" xr3:uid="{67585681-293C-41EE-9F89-EF224071F368}" name="27_基準原単位排出量(今年度計画)" dataDxfId="327">
      <calculatedColumnFormula>IF(別紙1!P46="","-",別紙1!P46)</calculatedColumnFormula>
    </tableColumn>
    <tableColumn id="353" xr3:uid="{17FC7009-B644-4C80-8F88-46C0977F1D5F}" name="28_前年度比削減率" dataDxfId="326">
      <calculatedColumnFormula>IF(別紙1!H48="","-",別紙1!H48)</calculatedColumnFormula>
    </tableColumn>
    <tableColumn id="352" xr3:uid="{79864AFB-DC52-4BE9-A7F1-335B73B55394}" name="29_基準年度比削減率（前年度実績）" dataDxfId="325">
      <calculatedColumnFormula>IF(別紙1!L48="","-",別紙1!L48)</calculatedColumnFormula>
    </tableColumn>
    <tableColumn id="351" xr3:uid="{17E5DBE2-3829-4899-8BCD-6E10CF61A7DC}" name="30_基準比削減率(今年度計画)" dataDxfId="324">
      <calculatedColumnFormula>IF(別紙1!P48="","-",別紙1!P48)</calculatedColumnFormula>
    </tableColumn>
    <tableColumn id="39" xr3:uid="{43E93D76-C4C0-403E-83C3-A50DCA05AABC}" name="31_原単位の名称" dataDxfId="323">
      <calculatedColumnFormula>IF(別紙1!F49=0,"-",別紙1!F49)</calculatedColumnFormula>
    </tableColumn>
    <tableColumn id="326" xr3:uid="{CA5C70A3-33CC-4E4A-A32E-CC69C542144C}" name="32_電気使用量" dataDxfId="322">
      <calculatedColumnFormula>別紙1!W52</calculatedColumnFormula>
    </tableColumn>
    <tableColumn id="325" xr3:uid="{1E1A1382-2490-4877-BFBC-F54A336B5D47}" name="33_再エネ設備" dataDxfId="321">
      <calculatedColumnFormula>別紙1!T55</calculatedColumnFormula>
    </tableColumn>
    <tableColumn id="324" xr3:uid="{9E45C126-D4D9-4DEA-B5FA-75E558024157}" name="34_小売電気" dataDxfId="320">
      <calculatedColumnFormula>別紙1!T56</calculatedColumnFormula>
    </tableColumn>
    <tableColumn id="323" xr3:uid="{3BB6E809-99A3-4344-9565-F4BC90BDFF65}" name="35_証書" dataDxfId="319">
      <calculatedColumnFormula>別紙1!T57</calculatedColumnFormula>
    </tableColumn>
    <tableColumn id="40" xr3:uid="{AB8B939B-4669-4A15-BCFE-3F20188E9E76}" name="36_再エネ設備(前年度計画)" dataDxfId="318">
      <calculatedColumnFormula>別紙1!G55</calculatedColumnFormula>
    </tableColumn>
    <tableColumn id="83" xr3:uid="{32BD3DEE-4B32-48AA-9991-F603DFB8C2BF}" name="37_再エネ設備(前年度実績)" dataDxfId="317">
      <calculatedColumnFormula>IF(別紙1!K55="","0",別紙1!K55)</calculatedColumnFormula>
    </tableColumn>
    <tableColumn id="82" xr3:uid="{3A15A2F2-5EBC-4808-82FA-A0492E6D72D2}" name="38_再エネ設備(今年度計画)" dataDxfId="316">
      <calculatedColumnFormula>別紙1!O55</calculatedColumnFormula>
    </tableColumn>
    <tableColumn id="30" xr3:uid="{0CBABB9B-B089-46A2-9864-1ABA16999784}" name="39_小売電気(前年度計画)" dataDxfId="315">
      <calculatedColumnFormula>別紙1!G56</calculatedColumnFormula>
    </tableColumn>
    <tableColumn id="27" xr3:uid="{DB92A8B4-CCD9-4A6C-BE3C-72D98ED0E611}" name="40_小売電気(前年度実績)" dataDxfId="314">
      <calculatedColumnFormula>IF(別紙1!K56="","0",別紙1!K56)</calculatedColumnFormula>
    </tableColumn>
    <tableColumn id="24" xr3:uid="{38AD3C00-A8A3-49F6-BD33-1AE1FF31E318}" name="41_小売電気(今年度計画)" dataDxfId="313">
      <calculatedColumnFormula>別紙1!O56</calculatedColumnFormula>
    </tableColumn>
    <tableColumn id="38" xr3:uid="{74BAC02B-CCB9-438C-8461-21C97753BB85}" name="42_証書(前年度計画)" dataDxfId="312">
      <calculatedColumnFormula>別紙1!G57</calculatedColumnFormula>
    </tableColumn>
    <tableColumn id="35" xr3:uid="{E28EE098-7198-42BA-B279-91B3614A0884}" name="43_証書(前年度実績)" dataDxfId="311">
      <calculatedColumnFormula>IF(別紙1!K57="","0",別紙1!K57)</calculatedColumnFormula>
    </tableColumn>
    <tableColumn id="33" xr3:uid="{9ED953F0-2C15-4736-9444-ACA1C9582EA0}" name="44_証書(今年度計画)" dataDxfId="310">
      <calculatedColumnFormula>別紙1!O57</calculatedColumnFormula>
    </tableColumn>
    <tableColumn id="53" xr3:uid="{61BDEEA3-B6A1-4591-A7E6-4585C9AB9D7F}" name="45_合計（前年度計画）" dataDxfId="309">
      <calculatedColumnFormula>IF(別紙1!G58="","0",別紙1!G58)</calculatedColumnFormula>
    </tableColumn>
    <tableColumn id="50" xr3:uid="{14F421B8-D4C1-4590-8DBF-33D847505E61}" name="46_合計（前年度実績）" dataDxfId="308">
      <calculatedColumnFormula>IF(別紙1!K58="","0",別紙1!K58)</calculatedColumnFormula>
    </tableColumn>
    <tableColumn id="41" xr3:uid="{1B4A47A8-28D1-4580-8314-BCB64BD7C2B9}" name="47_合計（今年度計画）" dataDxfId="307">
      <calculatedColumnFormula>IF(別紙1!O58="","0",別紙1!O58)</calculatedColumnFormula>
    </tableColumn>
    <tableColumn id="85" xr3:uid="{15ACF314-0093-4599-97F3-66FDB18EF43D}" name="48フロンの購入量（前々年度実績）" dataDxfId="306">
      <calculatedColumnFormula>別紙1!L61</calculatedColumnFormula>
    </tableColumn>
    <tableColumn id="84" xr3:uid="{B9B57F0D-BBBA-4540-8B24-407317A8E2BD}" name="49フロンの購入量（前年度実績）" dataDxfId="305">
      <calculatedColumnFormula>別紙1!L62</calculatedColumnFormula>
    </tableColumn>
    <tableColumn id="42" xr3:uid="{0616F450-EC81-41ED-9BC3-4B939FD5F4EA}" name="50_前年度対象①" dataDxfId="304">
      <calculatedColumnFormula>IF(別紙1!E65=0,"-",別紙1!E65)</calculatedColumnFormula>
    </tableColumn>
    <tableColumn id="43" xr3:uid="{2445F205-C244-426B-BE1D-123F91A349E2}" name="51_前年度計画内容①" dataDxfId="303">
      <calculatedColumnFormula>IF(別紙1!H65=0,"-",別紙1!H65)</calculatedColumnFormula>
    </tableColumn>
    <tableColumn id="86" xr3:uid="{6E8AA706-40D2-4367-A2DF-44ED73FEE786}" name="52_前年度実施内容①" dataDxfId="302">
      <calculatedColumnFormula>IF(別紙1!M65=0,"-",別紙1!M65)</calculatedColumnFormula>
    </tableColumn>
    <tableColumn id="44" xr3:uid="{FEB58F2A-255A-4A9E-B89A-FDED1A971732}" name="53_前年度対象②" dataDxfId="301">
      <calculatedColumnFormula>IF(別紙1!E67=0,"-",別紙1!E67)</calculatedColumnFormula>
    </tableColumn>
    <tableColumn id="45" xr3:uid="{03395CCD-1F1E-4B0B-9CD0-442864529453}" name="54_前年度計画内容②" dataDxfId="300">
      <calculatedColumnFormula>IF(別紙1!H67=0,"-",別紙1!H67)</calculatedColumnFormula>
    </tableColumn>
    <tableColumn id="87" xr3:uid="{CED2D4BA-0BDD-487D-BC16-1449EFFDD935}" name="55_前年度実施内容②" dataDxfId="299">
      <calculatedColumnFormula>IF(別紙1!M67=0,"-",別紙1!M67)</calculatedColumnFormula>
    </tableColumn>
    <tableColumn id="46" xr3:uid="{970A9A17-00ED-4BB1-8B16-D172F72A6A1C}" name="56_前年度対象③" dataDxfId="298">
      <calculatedColumnFormula>IF(別紙1!E69=0,"-",別紙1!E69)</calculatedColumnFormula>
    </tableColumn>
    <tableColumn id="88" xr3:uid="{7B3BFBE1-2AF0-42CF-9A53-78FDD7D38D8F}" name="57_前年度計画内容③" dataDxfId="297">
      <calculatedColumnFormula>IF(別紙1!H69=0,"-",別紙1!H69)</calculatedColumnFormula>
    </tableColumn>
    <tableColumn id="47" xr3:uid="{4F0C4DAE-8FEB-461C-870C-03E6C4BF08BD}" name="58_前年度実施内容③" dataDxfId="296">
      <calculatedColumnFormula>IF(別紙1!M69=0,"-",別紙1!M69)</calculatedColumnFormula>
    </tableColumn>
    <tableColumn id="48" xr3:uid="{F9F18FF2-36D2-4CCF-8F81-8A51489909DC}" name="59_今年度対象①" dataDxfId="295">
      <calculatedColumnFormula>IF(別紙1!E71=0,"-",別紙1!E71)</calculatedColumnFormula>
    </tableColumn>
    <tableColumn id="49" xr3:uid="{6B07CF4E-0B5F-4B10-9702-E89396C816F3}" name="60_今年度計画内容①" dataDxfId="294">
      <calculatedColumnFormula>IF(別紙1!H71=0,"-",別紙1!H71)</calculatedColumnFormula>
    </tableColumn>
    <tableColumn id="91" xr3:uid="{336E16C3-2F39-4055-A4B3-D59AF1A67DD3}" name="61_今年度対象②" dataDxfId="293">
      <calculatedColumnFormula>IF(別紙1!E73=0,"-",別紙1!E73)</calculatedColumnFormula>
    </tableColumn>
    <tableColumn id="90" xr3:uid="{D64D5070-4315-4D75-AB09-0A3CC38D311C}" name="62_今年度計画内容②" dataDxfId="292">
      <calculatedColumnFormula>IF(別紙1!H73=0,"-",別紙1!H73)</calculatedColumnFormula>
    </tableColumn>
    <tableColumn id="51" xr3:uid="{755ABCAD-BFAA-4EC3-B44F-F403E5C395DF}" name="63_今年度対象③" dataDxfId="291">
      <calculatedColumnFormula>IF(別紙1!E75=0,"-",別紙1!E75)</calculatedColumnFormula>
    </tableColumn>
    <tableColumn id="52" xr3:uid="{305C5FD9-7681-4D9E-9C62-9C431107983A}" name="64_今年度計画内容③" dataDxfId="290">
      <calculatedColumnFormula>IF(別紙1!H75=0,"-",別紙1!H75)</calculatedColumnFormula>
    </tableColumn>
    <tableColumn id="72" xr3:uid="{F39242E4-4ADD-4040-9206-7C229F679F2C}" name="65_特記事項" dataDxfId="289">
      <calculatedColumnFormula>IF(別紙1!C78=0,"-",別紙1!C78)</calculatedColumnFormula>
    </tableColumn>
    <tableColumn id="97" xr3:uid="{A99AF42F-2BFD-4BE6-9CC5-71B78D908BE1}" name="66_原油（コンデンセートを除く）" dataDxfId="288">
      <calculatedColumnFormula>表１!I5</calculatedColumnFormula>
    </tableColumn>
    <tableColumn id="96" xr3:uid="{EA50EDC3-BA4A-47FB-9CE8-92E66271076B}" name="67_原油のうちコンデンセート（NGL）" dataDxfId="287">
      <calculatedColumnFormula>表１!I6</calculatedColumnFormula>
    </tableColumn>
    <tableColumn id="77" xr3:uid="{770FBAB8-5EF6-4ECC-8A4B-9E624B62E9A9}" name="68_揮発油（ガソリン）" dataDxfId="286">
      <calculatedColumnFormula>表１!I7</calculatedColumnFormula>
    </tableColumn>
    <tableColumn id="71" xr3:uid="{63B93F7F-EE42-4D93-BD57-205B147E292A}" name="69_ナフサ" dataDxfId="285">
      <calculatedColumnFormula>表１!I8</calculatedColumnFormula>
    </tableColumn>
    <tableColumn id="127" xr3:uid="{28F44F97-7602-45D6-87C3-2C7C1A4A83DB}" name="70_ジェット燃料油" dataDxfId="284">
      <calculatedColumnFormula>表１!I9</calculatedColumnFormula>
    </tableColumn>
    <tableColumn id="126" xr3:uid="{D951783C-EC35-469B-831D-1D4EF5BE77DD}" name="71_灯油" dataDxfId="283">
      <calculatedColumnFormula>表１!I10</calculatedColumnFormula>
    </tableColumn>
    <tableColumn id="125" xr3:uid="{4D8526D7-8AED-489A-A149-0550812C1F36}" name="72_軽油" dataDxfId="282">
      <calculatedColumnFormula>表１!I11</calculatedColumnFormula>
    </tableColumn>
    <tableColumn id="124" xr3:uid="{8B52F314-A7C7-4971-BF68-6D4EA57E623C}" name="73_A重油" dataDxfId="281">
      <calculatedColumnFormula>表１!I12</calculatedColumnFormula>
    </tableColumn>
    <tableColumn id="123" xr3:uid="{D14DF294-0AF0-4B64-82BD-4CE1DFDAC24F}" name="74_B・C重油" dataDxfId="280">
      <calculatedColumnFormula>表１!I13</calculatedColumnFormula>
    </tableColumn>
    <tableColumn id="122" xr3:uid="{445E322A-76EE-4FF2-941E-EBDE9F749C91}" name="75_石油アスファルト" dataDxfId="279">
      <calculatedColumnFormula>表１!I14</calculatedColumnFormula>
    </tableColumn>
    <tableColumn id="121" xr3:uid="{684F0F1B-CB34-4EAD-949E-4D1204C3EB2A}" name="76_石油コークス" dataDxfId="278">
      <calculatedColumnFormula>表１!I15</calculatedColumnFormula>
    </tableColumn>
    <tableColumn id="120" xr3:uid="{800DB2E8-A2A9-4871-92D7-353E7E48531A}" name="77_液化石油ガス（LPG）" dataDxfId="277">
      <calculatedColumnFormula>表１!I16</calculatedColumnFormula>
    </tableColumn>
    <tableColumn id="119" xr3:uid="{FBE4D52C-479C-40BB-9C27-3A8148487C51}" name="78_石油系炭化水素ガス" dataDxfId="276">
      <calculatedColumnFormula>表１!I17</calculatedColumnFormula>
    </tableColumn>
    <tableColumn id="118" xr3:uid="{BFF7713A-26C5-471A-936B-F49448A156F1}" name="79_液化天然ガス（LNG）" dataDxfId="275">
      <calculatedColumnFormula>表１!I18</calculatedColumnFormula>
    </tableColumn>
    <tableColumn id="117" xr3:uid="{D64D0905-C5B8-4737-AC44-0F36F21970B3}" name="80_その他可燃性天然ガス" dataDxfId="274">
      <calculatedColumnFormula>表１!I19</calculatedColumnFormula>
    </tableColumn>
    <tableColumn id="116" xr3:uid="{6A894D4A-A184-4B50-AD49-79D0844860B2}" name="81_輸入原料炭" dataDxfId="273">
      <calculatedColumnFormula>表１!I20</calculatedColumnFormula>
    </tableColumn>
    <tableColumn id="115" xr3:uid="{D24A950E-82EA-4D5D-8630-48F840DDA5E8}" name="82_コークス用原料炭" dataDxfId="272">
      <calculatedColumnFormula>表１!I21</calculatedColumnFormula>
    </tableColumn>
    <tableColumn id="114" xr3:uid="{DDDAC3FE-B5A9-42A4-BAB2-3F136E5623DF}" name="83_吹込用原料炭" dataDxfId="271">
      <calculatedColumnFormula>表１!I22</calculatedColumnFormula>
    </tableColumn>
    <tableColumn id="113" xr3:uid="{7FC4408A-5A79-4633-BCA9-5FFC2B44EC2C}" name="84_輸入一般炭" dataDxfId="270">
      <calculatedColumnFormula>表１!I23</calculatedColumnFormula>
    </tableColumn>
    <tableColumn id="112" xr3:uid="{45D9DA94-7767-425A-A70C-0E9207D76864}" name="85_国産一般炭" dataDxfId="269">
      <calculatedColumnFormula>表１!I24</calculatedColumnFormula>
    </tableColumn>
    <tableColumn id="111" xr3:uid="{5825490B-938A-425E-B151-2FB3CB0C940B}" name="86_輸入無煙炭" dataDxfId="268">
      <calculatedColumnFormula>表１!I25</calculatedColumnFormula>
    </tableColumn>
    <tableColumn id="110" xr3:uid="{BFC4A1E5-EB42-4F69-A61C-332CF6D1EE64}" name="87_石炭コークス" dataDxfId="267">
      <calculatedColumnFormula>表１!I26</calculatedColumnFormula>
    </tableColumn>
    <tableColumn id="109" xr3:uid="{E0A7946A-1D22-4E83-9F04-1468E212AE86}" name="88_コールタール" dataDxfId="266">
      <calculatedColumnFormula>表１!I27</calculatedColumnFormula>
    </tableColumn>
    <tableColumn id="108" xr3:uid="{42C33BD6-DE84-4A1D-9C32-D973584277D8}" name="89_コークス炉ガス" dataDxfId="265">
      <calculatedColumnFormula>表１!I28</calculatedColumnFormula>
    </tableColumn>
    <tableColumn id="107" xr3:uid="{E7517979-4D01-4C28-AC0E-E8D385DDBE6F}" name="90_高炉ガス" dataDxfId="264">
      <calculatedColumnFormula>表１!I29</calculatedColumnFormula>
    </tableColumn>
    <tableColumn id="106" xr3:uid="{A1E09CF8-3E2F-48AA-BDBB-EB25A668DEFC}" name="91_発電用高炉ガス" dataDxfId="263">
      <calculatedColumnFormula>表１!I30</calculatedColumnFormula>
    </tableColumn>
    <tableColumn id="105" xr3:uid="{D472EE41-B1C0-453F-B5DB-6B8032CB605C}" name="92_転炉ガス" dataDxfId="262">
      <calculatedColumnFormula>表１!I31</calculatedColumnFormula>
    </tableColumn>
    <tableColumn id="104" xr3:uid="{E07D9DB9-A0CE-4A41-9FFF-8A82FBD32A68}" name="93_RDF" dataDxfId="261">
      <calculatedColumnFormula>表１!I32</calculatedColumnFormula>
    </tableColumn>
    <tableColumn id="103" xr3:uid="{E5412390-0305-4FA5-9B25-8200495A7C0D}" name="94_RPF" dataDxfId="260">
      <calculatedColumnFormula>表１!I33</calculatedColumnFormula>
    </tableColumn>
    <tableColumn id="102" xr3:uid="{612B1D17-C8A6-4D34-968C-E88E8A49212C}" name="95_廃タイヤ" dataDxfId="259">
      <calculatedColumnFormula>表１!I34</calculatedColumnFormula>
    </tableColumn>
    <tableColumn id="101" xr3:uid="{3B2AF77F-9F43-4103-BAFC-52DA870A0C01}" name="96_廃プラスチック類（一般廃棄物）" dataDxfId="258">
      <calculatedColumnFormula>表１!I35</calculatedColumnFormula>
    </tableColumn>
    <tableColumn id="100" xr3:uid="{BF783231-8E2C-47B1-94F5-0AAE89BC6669}" name="97_廃プラスチック類（産業廃棄物）" dataDxfId="257">
      <calculatedColumnFormula>表１!I36</calculatedColumnFormula>
    </tableColumn>
    <tableColumn id="99" xr3:uid="{CDF3FEB7-9CFC-4F06-A6F3-5218173412B6}" name="98_廃油（植物性のもの及び動物性のものを除く）、廃油（植物性のもの及び動物性のものを除く）から製造された燃料炭化水素油" dataDxfId="256">
      <calculatedColumnFormula>表１!I37</calculatedColumnFormula>
    </tableColumn>
    <tableColumn id="98" xr3:uid="{05A740F0-4BA6-452C-A542-A0B8B514B1A1}" name="99_廃プラスチック類から製造された燃料炭化水素油" dataDxfId="255">
      <calculatedColumnFormula>表１!I38</calculatedColumnFormula>
    </tableColumn>
    <tableColumn id="196" xr3:uid="{7A0B4303-6A6C-494D-A1EB-2B2773C437D0}" name="100_原油（コンデンセートを除く）" dataDxfId="254">
      <calculatedColumnFormula>表１!L5</calculatedColumnFormula>
    </tableColumn>
    <tableColumn id="195" xr3:uid="{CF92016B-B3E3-4D82-8DF6-7796B640D545}" name="101_原油のうちコンデンセート（NGL）" dataDxfId="253">
      <calculatedColumnFormula>表１!L6</calculatedColumnFormula>
    </tableColumn>
    <tableColumn id="194" xr3:uid="{5CA92859-33C7-45EE-AB76-429611C7ABA8}" name="102_揮発油（ガソリン）" dataDxfId="252">
      <calculatedColumnFormula>表１!L7</calculatedColumnFormula>
    </tableColumn>
    <tableColumn id="193" xr3:uid="{F1C1BED6-4A55-4C07-8565-9D7057E82ED7}" name="103_ナフサ" dataDxfId="251">
      <calculatedColumnFormula>表１!L8</calculatedColumnFormula>
    </tableColumn>
    <tableColumn id="192" xr3:uid="{530FBD36-C13C-4B80-BA05-446846384B86}" name="104_ジェット燃料油" dataDxfId="250">
      <calculatedColumnFormula>表１!L9</calculatedColumnFormula>
    </tableColumn>
    <tableColumn id="191" xr3:uid="{B66699D9-8802-4727-8C09-A3A019D4407F}" name="105_灯油" dataDxfId="249">
      <calculatedColumnFormula>表１!L10</calculatedColumnFormula>
    </tableColumn>
    <tableColumn id="190" xr3:uid="{400D48C3-61D3-44EB-BA42-D3C7AE458D89}" name="106_軽油" dataDxfId="248">
      <calculatedColumnFormula>表１!L11</calculatedColumnFormula>
    </tableColumn>
    <tableColumn id="189" xr3:uid="{76B25D0C-B3F0-432E-8C6F-F56ECEF0B996}" name="107_A重油" dataDxfId="247">
      <calculatedColumnFormula>表１!L12</calculatedColumnFormula>
    </tableColumn>
    <tableColumn id="188" xr3:uid="{C13F65CB-B137-4D0F-8FFC-5F430E8AA0B4}" name="108_B・C重油" dataDxfId="246">
      <calculatedColumnFormula>表１!L13</calculatedColumnFormula>
    </tableColumn>
    <tableColumn id="187" xr3:uid="{49F6694D-96EC-4134-B727-30AD8068B39C}" name="109_石油アスファルト" dataDxfId="245">
      <calculatedColumnFormula>表１!L14</calculatedColumnFormula>
    </tableColumn>
    <tableColumn id="186" xr3:uid="{EEDB69E3-4878-4C25-BBE0-1A912716B517}" name="110_石油コークス" dataDxfId="244">
      <calculatedColumnFormula>表１!L15</calculatedColumnFormula>
    </tableColumn>
    <tableColumn id="185" xr3:uid="{064917B9-B16D-473F-AA25-929DDDFA38B5}" name="111_液化石油ガス（LPG）" dataDxfId="243">
      <calculatedColumnFormula>表１!L16</calculatedColumnFormula>
    </tableColumn>
    <tableColumn id="184" xr3:uid="{72A30AEE-81EB-4169-BC9D-74D227F983C9}" name="112_石油系炭化水素ガス" dataDxfId="242">
      <calculatedColumnFormula>表１!L17</calculatedColumnFormula>
    </tableColumn>
    <tableColumn id="183" xr3:uid="{D989D8B0-4738-419A-A830-6CDE41FAB8FC}" name="113_液化天然ガス（LNG）" dataDxfId="241">
      <calculatedColumnFormula>表１!L18</calculatedColumnFormula>
    </tableColumn>
    <tableColumn id="182" xr3:uid="{16A5E096-D6F2-4475-9768-C945A104A3A4}" name="114_その他可燃性天然ガス" dataDxfId="240">
      <calculatedColumnFormula>表１!L19</calculatedColumnFormula>
    </tableColumn>
    <tableColumn id="181" xr3:uid="{65186A4E-4EA3-4031-B041-19DEC8C017FA}" name="115_輸入原料炭" dataDxfId="239">
      <calculatedColumnFormula>表１!L20</calculatedColumnFormula>
    </tableColumn>
    <tableColumn id="180" xr3:uid="{64D57EFF-3BD2-474B-9509-4007D370BCEC}" name="116_コークス用原料炭" dataDxfId="238">
      <calculatedColumnFormula>表１!L21</calculatedColumnFormula>
    </tableColumn>
    <tableColumn id="179" xr3:uid="{E4378292-1F3A-4DCA-A20E-10D185684454}" name="117_吹込用原料炭" dataDxfId="237">
      <calculatedColumnFormula>表１!L22</calculatedColumnFormula>
    </tableColumn>
    <tableColumn id="178" xr3:uid="{3F43B02D-3BC3-4924-B18A-43ED59A000BC}" name="118_輸入一般炭" dataDxfId="236">
      <calculatedColumnFormula>表１!L23</calculatedColumnFormula>
    </tableColumn>
    <tableColumn id="177" xr3:uid="{E6AC9FF3-FB9A-4B16-A4E1-CEC29C4D3901}" name="119_国産一般炭" dataDxfId="235">
      <calculatedColumnFormula>表１!L24</calculatedColumnFormula>
    </tableColumn>
    <tableColumn id="176" xr3:uid="{B7C2781C-6709-400E-A955-C0B544DECF0C}" name="120_輸入無煙炭" dataDxfId="234">
      <calculatedColumnFormula>表１!L25</calculatedColumnFormula>
    </tableColumn>
    <tableColumn id="175" xr3:uid="{3177F5F8-B622-4F02-A9C5-56D1503FDA26}" name="121_石炭コークス" dataDxfId="233">
      <calculatedColumnFormula>表１!L26</calculatedColumnFormula>
    </tableColumn>
    <tableColumn id="174" xr3:uid="{D7C63A57-E8EA-4334-9BD6-53A5329FE465}" name="122_コールタール" dataDxfId="232">
      <calculatedColumnFormula>表１!L27</calculatedColumnFormula>
    </tableColumn>
    <tableColumn id="173" xr3:uid="{0B4DC308-AD1A-4288-BBE2-14FFAFEF6B78}" name="123_コークス炉ガス" dataDxfId="231">
      <calculatedColumnFormula>表１!L28</calculatedColumnFormula>
    </tableColumn>
    <tableColumn id="172" xr3:uid="{A712948F-4611-424B-B914-80C2D3946CB1}" name="124_高炉ガス" dataDxfId="230">
      <calculatedColumnFormula>表１!L29</calculatedColumnFormula>
    </tableColumn>
    <tableColumn id="171" xr3:uid="{8CFC6E16-17EC-4D93-B419-A6EF84CC0923}" name="125_発電用高炉ガス" dataDxfId="229">
      <calculatedColumnFormula>表１!L30</calculatedColumnFormula>
    </tableColumn>
    <tableColumn id="170" xr3:uid="{71B26E95-4ACA-45CC-9C26-65DBDE4C23D0}" name="126_転炉ガス" dataDxfId="228">
      <calculatedColumnFormula>表１!L31</calculatedColumnFormula>
    </tableColumn>
    <tableColumn id="169" xr3:uid="{4AF30BDE-70A6-4696-8A4C-A2915CEA3421}" name="127_RDF" dataDxfId="227">
      <calculatedColumnFormula>表１!L32</calculatedColumnFormula>
    </tableColumn>
    <tableColumn id="168" xr3:uid="{7A4313A7-CFEF-462B-A22C-D4D6AFCABE7E}" name="128_RPF" dataDxfId="226">
      <calculatedColumnFormula>表１!L33</calculatedColumnFormula>
    </tableColumn>
    <tableColumn id="167" xr3:uid="{F008A8D2-AD2E-4FEA-89A9-EAE8F97F30BE}" name="129_廃タイヤ" dataDxfId="225">
      <calculatedColumnFormula>表１!L34</calculatedColumnFormula>
    </tableColumn>
    <tableColumn id="166" xr3:uid="{AD5E9C2F-2B8A-4156-8D52-9AB4E8057FE8}" name="130_廃プラスチック類（一般廃棄物）" dataDxfId="224">
      <calculatedColumnFormula>表１!L35</calculatedColumnFormula>
    </tableColumn>
    <tableColumn id="165" xr3:uid="{617A3381-0C9E-44D3-9D4E-10F1516CA443}" name="131_廃プラスチック類（産業廃棄物）" dataDxfId="223">
      <calculatedColumnFormula>表１!L36</calculatedColumnFormula>
    </tableColumn>
    <tableColumn id="164" xr3:uid="{7B7BFAC6-2AA5-4F24-92DA-2725788CC386}" name="132_廃油（植物性のもの及び動物性のものを除く）、廃油（植物性のもの及び動物性のものを除く）から製造された燃料炭化水素油" dataDxfId="222">
      <calculatedColumnFormula>表１!L37</calculatedColumnFormula>
    </tableColumn>
    <tableColumn id="163" xr3:uid="{8CB5F3AD-6599-4690-91E4-D36472C3DE18}" name="133_廃プラスチック類から製造された燃料炭化水素油" dataDxfId="221">
      <calculatedColumnFormula>表１!L38</calculatedColumnFormula>
    </tableColumn>
    <tableColumn id="230" xr3:uid="{18ED9A5D-3C40-4668-852F-E99B5F7A34D8}" name="134_原油（コンデンセートを除く）" dataDxfId="220">
      <calculatedColumnFormula>表１!O5</calculatedColumnFormula>
    </tableColumn>
    <tableColumn id="229" xr3:uid="{F94A348F-5EAE-407A-BFFC-4DABBC8BDE26}" name="135_原油のうちコンデンセート（NGL）" dataDxfId="219">
      <calculatedColumnFormula>表１!O6</calculatedColumnFormula>
    </tableColumn>
    <tableColumn id="228" xr3:uid="{D0997C69-A25A-4DDF-934A-07C06FE531FB}" name="136_揮発油（ガソリン）" dataDxfId="218">
      <calculatedColumnFormula>表１!O7</calculatedColumnFormula>
    </tableColumn>
    <tableColumn id="227" xr3:uid="{F7BE4E0C-2408-4BAE-AD36-B4979E018598}" name="137_ナフサ" dataDxfId="217">
      <calculatedColumnFormula>表１!O8</calculatedColumnFormula>
    </tableColumn>
    <tableColumn id="226" xr3:uid="{A13FC550-0B04-4E4A-8545-6B37AD78D396}" name="138_ジェット燃料油" dataDxfId="216">
      <calculatedColumnFormula>表１!O9</calculatedColumnFormula>
    </tableColumn>
    <tableColumn id="225" xr3:uid="{D60B1532-C7A9-4403-AEA6-813459ABEC62}" name="139_灯油" dataDxfId="215">
      <calculatedColumnFormula>表１!O10</calculatedColumnFormula>
    </tableColumn>
    <tableColumn id="224" xr3:uid="{EB5553C9-F8F6-4F80-BD87-2E2A896C3AF2}" name="140_軽油" dataDxfId="214">
      <calculatedColumnFormula>表１!O11</calculatedColumnFormula>
    </tableColumn>
    <tableColumn id="223" xr3:uid="{2ED60BF0-6D9B-4B0C-B0D2-CCB9202F0D02}" name="141_A重油" dataDxfId="213">
      <calculatedColumnFormula>表１!O12</calculatedColumnFormula>
    </tableColumn>
    <tableColumn id="222" xr3:uid="{622A2309-27C6-4E7E-A144-439F502CD5B3}" name="142_B・C重油" dataDxfId="212">
      <calculatedColumnFormula>表１!O13</calculatedColumnFormula>
    </tableColumn>
    <tableColumn id="221" xr3:uid="{62226F74-7194-4D70-BFA2-CC2B441E5389}" name="143_石油アスファルト" dataDxfId="211">
      <calculatedColumnFormula>表１!O14</calculatedColumnFormula>
    </tableColumn>
    <tableColumn id="220" xr3:uid="{82DCEFEE-36E5-4D99-87E7-7B904C5AADB0}" name="144_石油コークス" dataDxfId="210">
      <calculatedColumnFormula>表１!O15</calculatedColumnFormula>
    </tableColumn>
    <tableColumn id="219" xr3:uid="{7B7E6C7D-D5DF-465C-9995-2899450271C7}" name="145_液化石油ガス（LPG）" dataDxfId="209">
      <calculatedColumnFormula>表１!O16</calculatedColumnFormula>
    </tableColumn>
    <tableColumn id="218" xr3:uid="{9BFF12D9-FE36-4DA9-AD0A-542A7EDC5F31}" name="146_石油系炭化水素ガス" dataDxfId="208">
      <calculatedColumnFormula>表１!O17</calculatedColumnFormula>
    </tableColumn>
    <tableColumn id="217" xr3:uid="{E460F949-0A01-4B1C-A29B-11E7C3F455D2}" name="147_液化天然ガス（LNG）" dataDxfId="207">
      <calculatedColumnFormula>表１!O18</calculatedColumnFormula>
    </tableColumn>
    <tableColumn id="216" xr3:uid="{B955623C-7019-489D-92A8-341A71A14268}" name="148_その他可燃性天然ガス" dataDxfId="206">
      <calculatedColumnFormula>表１!O19</calculatedColumnFormula>
    </tableColumn>
    <tableColumn id="215" xr3:uid="{D1A04DCA-1D52-415D-A001-8422D3959457}" name="149_輸入原料炭" dataDxfId="205">
      <calculatedColumnFormula>表１!O20</calculatedColumnFormula>
    </tableColumn>
    <tableColumn id="214" xr3:uid="{E61DC5EE-1E6E-4323-AD1D-9C099977481D}" name="150_コークス用原料炭" dataDxfId="204">
      <calculatedColumnFormula>表１!O21</calculatedColumnFormula>
    </tableColumn>
    <tableColumn id="213" xr3:uid="{12CCAB99-E4F9-41AB-89FF-EE45B2408A34}" name="151_吹込用原料炭" dataDxfId="203">
      <calculatedColumnFormula>表１!O22</calculatedColumnFormula>
    </tableColumn>
    <tableColumn id="212" xr3:uid="{54D7AC4C-4C3D-44D2-BD68-A76B52852A41}" name="152_輸入一般炭" dataDxfId="202">
      <calculatedColumnFormula>表１!O23</calculatedColumnFormula>
    </tableColumn>
    <tableColumn id="211" xr3:uid="{33A391BD-A19E-4333-A364-C42C79B6F6B9}" name="153_国産一般炭" dataDxfId="201">
      <calculatedColumnFormula>表１!O24</calculatedColumnFormula>
    </tableColumn>
    <tableColumn id="210" xr3:uid="{E130399F-86D5-42E9-97BE-64A268D72286}" name="154_輸入無煙炭" dataDxfId="200">
      <calculatedColumnFormula>表１!O25</calculatedColumnFormula>
    </tableColumn>
    <tableColumn id="209" xr3:uid="{38F35EFD-1982-45DB-9628-6583AE0313DF}" name="155_石炭コークス" dataDxfId="199">
      <calculatedColumnFormula>表１!O26</calculatedColumnFormula>
    </tableColumn>
    <tableColumn id="208" xr3:uid="{77D46734-608E-469C-80CF-44062B7FD110}" name="156_コールタール" dataDxfId="198">
      <calculatedColumnFormula>表１!O27</calculatedColumnFormula>
    </tableColumn>
    <tableColumn id="207" xr3:uid="{3A8C77DC-F770-4C23-9A08-E822910D7F8B}" name="157_コークス炉ガス" dataDxfId="197">
      <calculatedColumnFormula>表１!O28</calculatedColumnFormula>
    </tableColumn>
    <tableColumn id="206" xr3:uid="{01CCCF4D-5F68-4B10-B140-415B0202E022}" name="158_高炉ガス" dataDxfId="196">
      <calculatedColumnFormula>表１!O29</calculatedColumnFormula>
    </tableColumn>
    <tableColumn id="205" xr3:uid="{8B740A82-1F8B-45F3-8E96-9A725992A1E5}" name="159_発電用高炉ガス" dataDxfId="195">
      <calculatedColumnFormula>表１!O30</calculatedColumnFormula>
    </tableColumn>
    <tableColumn id="204" xr3:uid="{04F9B310-D591-4F89-9A55-F09AF12DEC70}" name="160_転炉ガス" dataDxfId="194">
      <calculatedColumnFormula>表１!O31</calculatedColumnFormula>
    </tableColumn>
    <tableColumn id="203" xr3:uid="{58D39888-403E-49F4-887A-C4EDDB9C3BC9}" name="161_RDF" dataDxfId="193">
      <calculatedColumnFormula>表１!O32</calculatedColumnFormula>
    </tableColumn>
    <tableColumn id="202" xr3:uid="{944BF62F-B725-4E0F-89A8-B4A8E9DBCACD}" name="162_RPF" dataDxfId="192">
      <calculatedColumnFormula>表１!O33</calculatedColumnFormula>
    </tableColumn>
    <tableColumn id="201" xr3:uid="{28B07F9F-F1AE-4138-B8E2-9497AA626D3E}" name="163_廃タイヤ" dataDxfId="191">
      <calculatedColumnFormula>表１!O34</calculatedColumnFormula>
    </tableColumn>
    <tableColumn id="200" xr3:uid="{FA977EEF-7EBE-44B7-B37B-AE9AE89CD6E5}" name="164_廃プラスチック類（一般廃棄物）" dataDxfId="190">
      <calculatedColumnFormula>表１!O35</calculatedColumnFormula>
    </tableColumn>
    <tableColumn id="199" xr3:uid="{06583763-2763-45B3-87AA-31E37D6FC553}" name="165_廃プラスチック類（産業廃棄物）" dataDxfId="189">
      <calculatedColumnFormula>表１!O36</calculatedColumnFormula>
    </tableColumn>
    <tableColumn id="198" xr3:uid="{350D455B-EE77-47EB-B432-0EC535BF9A4D}" name="166_廃油（植物性のもの及び動物性のものを除く）、廃油（植物性のもの及び動物性のものを除く）から製造された燃料炭化水素油" dataDxfId="188">
      <calculatedColumnFormula>表１!O37</calculatedColumnFormula>
    </tableColumn>
    <tableColumn id="197" xr3:uid="{D12177AF-048D-45D0-A9ED-61BAF5364347}" name="167_廃プラスチック類から製造された燃料炭化水素油" dataDxfId="187">
      <calculatedColumnFormula>表１!O38</calculatedColumnFormula>
    </tableColumn>
    <tableColumn id="274" xr3:uid="{EAA15A25-4279-468D-8375-2224BD01F526}" name="168_都市ガス" dataDxfId="186">
      <calculatedColumnFormula>表１!O39</calculatedColumnFormula>
    </tableColumn>
    <tableColumn id="273" xr3:uid="{3652A6D4-29CE-4AD9-AEBB-CF8DE09A21E2}" name="169_（　　）" dataDxfId="185">
      <calculatedColumnFormula>表１!O41</calculatedColumnFormula>
    </tableColumn>
    <tableColumn id="264" xr3:uid="{9C5226CA-185A-4EF0-881A-EE8C92A5285E}" name="170_原油（コンデンセートを除く)" dataDxfId="184">
      <calculatedColumnFormula>表１!R5</calculatedColumnFormula>
    </tableColumn>
    <tableColumn id="263" xr3:uid="{A27845C5-5868-4B3D-A8CE-CDAF6E43000C}" name="171_原油のうちコンデンセート（NGL）" dataDxfId="183">
      <calculatedColumnFormula>表１!R6</calculatedColumnFormula>
    </tableColumn>
    <tableColumn id="262" xr3:uid="{52EC597E-CA85-4756-870D-BF067C18EF03}" name="172_揮発油（ガソリン）" dataDxfId="182">
      <calculatedColumnFormula>表１!R7</calculatedColumnFormula>
    </tableColumn>
    <tableColumn id="261" xr3:uid="{315958CE-486E-4516-AFE0-714302D27822}" name="173_ナフサ" dataDxfId="181">
      <calculatedColumnFormula>表１!R8</calculatedColumnFormula>
    </tableColumn>
    <tableColumn id="260" xr3:uid="{14316B6C-A5FA-466E-8882-DD749A08D497}" name="174_ジェット燃料油" dataDxfId="180">
      <calculatedColumnFormula>表１!R9</calculatedColumnFormula>
    </tableColumn>
    <tableColumn id="259" xr3:uid="{A02763C7-40C7-41C0-B2B1-33499D67ABE1}" name="175_灯油" dataDxfId="179">
      <calculatedColumnFormula>表１!R10</calculatedColumnFormula>
    </tableColumn>
    <tableColumn id="258" xr3:uid="{CCCD8B2C-8899-4E5A-B670-A229A99ECD3A}" name="176_軽油" dataDxfId="178">
      <calculatedColumnFormula>表１!R11</calculatedColumnFormula>
    </tableColumn>
    <tableColumn id="257" xr3:uid="{D0E88E24-758F-4839-A72E-AF10A6583690}" name="177_A重油" dataDxfId="177">
      <calculatedColumnFormula>表１!R12</calculatedColumnFormula>
    </tableColumn>
    <tableColumn id="256" xr3:uid="{204D5E10-395F-483F-B4D3-0A9369C081B1}" name="178_B・C重油" dataDxfId="176">
      <calculatedColumnFormula>表１!R13</calculatedColumnFormula>
    </tableColumn>
    <tableColumn id="255" xr3:uid="{63F1D7FD-B7BD-4E1D-ACD6-CA611A002505}" name="179_石油アスファルト" dataDxfId="175">
      <calculatedColumnFormula>表１!R14</calculatedColumnFormula>
    </tableColumn>
    <tableColumn id="254" xr3:uid="{93375C9F-F674-4DF5-B233-32A7DA9CB894}" name="180_石油コークス" dataDxfId="174">
      <calculatedColumnFormula>表１!R15</calculatedColumnFormula>
    </tableColumn>
    <tableColumn id="253" xr3:uid="{FCD809FD-1071-4C18-BB6C-88DA4E421CFD}" name="181_液化石油ガス（LPG）" dataDxfId="173">
      <calculatedColumnFormula>表１!R16</calculatedColumnFormula>
    </tableColumn>
    <tableColumn id="252" xr3:uid="{3546A7FD-455B-4647-AF42-CD69B475E7BE}" name="182_石油系炭化水素ガス" dataDxfId="172">
      <calculatedColumnFormula>表１!R17</calculatedColumnFormula>
    </tableColumn>
    <tableColumn id="251" xr3:uid="{F45AE00E-9867-49A9-87A4-64459D1EBF3C}" name="183_液化天然ガス（LNG）" dataDxfId="171">
      <calculatedColumnFormula>表１!R18</calculatedColumnFormula>
    </tableColumn>
    <tableColumn id="250" xr3:uid="{2B539A49-B4A8-4ACB-A45F-7BB8B7F2BA81}" name="184_その他可燃性天然ガス" dataDxfId="170">
      <calculatedColumnFormula>表１!R19</calculatedColumnFormula>
    </tableColumn>
    <tableColumn id="249" xr3:uid="{11A06A23-6A45-4EEB-8DED-16BDA39A44A1}" name="185_輸入原料炭" dataDxfId="169">
      <calculatedColumnFormula>表１!R20</calculatedColumnFormula>
    </tableColumn>
    <tableColumn id="248" xr3:uid="{9BC8A92D-E623-40D1-8FDD-8358050E4F59}" name="186_コークス用原料炭" dataDxfId="168">
      <calculatedColumnFormula>表１!R21</calculatedColumnFormula>
    </tableColumn>
    <tableColumn id="247" xr3:uid="{9EED5BDF-0DDF-4D04-83CD-95391ED04218}" name="187_吹込用原料炭" dataDxfId="167">
      <calculatedColumnFormula>表１!R22</calculatedColumnFormula>
    </tableColumn>
    <tableColumn id="246" xr3:uid="{AFA5D3A1-5B31-4CA6-915E-8400FEC4E731}" name="188_輸入一般炭" dataDxfId="166">
      <calculatedColumnFormula>表１!R23</calculatedColumnFormula>
    </tableColumn>
    <tableColumn id="245" xr3:uid="{E937EC23-D315-4249-BDE0-72D1D8C2DA5C}" name="189_国産一般炭" dataDxfId="165">
      <calculatedColumnFormula>表１!R24</calculatedColumnFormula>
    </tableColumn>
    <tableColumn id="244" xr3:uid="{DC72E803-A690-4744-93ED-3FEDD18878F6}" name="190_輸入無煙炭" dataDxfId="164">
      <calculatedColumnFormula>表１!R25</calculatedColumnFormula>
    </tableColumn>
    <tableColumn id="243" xr3:uid="{F5A86230-374B-4753-AEA6-40F941213A58}" name="191_石炭コークス" dataDxfId="163">
      <calculatedColumnFormula>表１!R26</calculatedColumnFormula>
    </tableColumn>
    <tableColumn id="242" xr3:uid="{E09DCF4B-B65A-4AC0-9538-2CCD04FE6B25}" name="192_コールタール" dataDxfId="162">
      <calculatedColumnFormula>表１!R27</calculatedColumnFormula>
    </tableColumn>
    <tableColumn id="241" xr3:uid="{A03D8AC9-1A9C-4799-A136-DC41A8D4A9E2}" name="193_コークス炉ガス" dataDxfId="161">
      <calculatedColumnFormula>表１!R28</calculatedColumnFormula>
    </tableColumn>
    <tableColumn id="240" xr3:uid="{CF2E81EC-CECC-4783-90DC-05EB6A2F9D77}" name="194_高炉ガス" dataDxfId="160">
      <calculatedColumnFormula>表１!R29</calculatedColumnFormula>
    </tableColumn>
    <tableColumn id="239" xr3:uid="{7EF5A1AF-D7F1-4D40-871A-0B18140BBC33}" name="195_発電用高炉ガス" dataDxfId="159">
      <calculatedColumnFormula>表１!R30</calculatedColumnFormula>
    </tableColumn>
    <tableColumn id="238" xr3:uid="{248677BE-C77D-43EE-9A50-BF30332978D0}" name="196_転炉ガス" dataDxfId="158">
      <calculatedColumnFormula>表１!R31</calculatedColumnFormula>
    </tableColumn>
    <tableColumn id="237" xr3:uid="{2A76DEF6-903D-437C-8511-FD7F3360FBF2}" name="197_RDF" dataDxfId="157">
      <calculatedColumnFormula>表１!R32</calculatedColumnFormula>
    </tableColumn>
    <tableColumn id="236" xr3:uid="{234CB4D7-8FBF-46E8-BAC7-B0444B90D13B}" name="198_RPF" dataDxfId="156">
      <calculatedColumnFormula>表１!R33</calculatedColumnFormula>
    </tableColumn>
    <tableColumn id="235" xr3:uid="{4D417536-4101-43E2-B43D-59D7ADDC3AD2}" name="199_廃タイヤ" dataDxfId="155">
      <calculatedColumnFormula>表１!R34</calculatedColumnFormula>
    </tableColumn>
    <tableColumn id="234" xr3:uid="{9D16F562-EFFF-43A1-B3F7-DC289C5C612C}" name="200_廃プラスチック類（一般廃棄物）" dataDxfId="154">
      <calculatedColumnFormula>表１!R35</calculatedColumnFormula>
    </tableColumn>
    <tableColumn id="233" xr3:uid="{87DF669F-E75A-4013-9F7D-71CD757EF3FD}" name="201_廃プラスチック類（産業廃棄物）" dataDxfId="153">
      <calculatedColumnFormula>表１!R36</calculatedColumnFormula>
    </tableColumn>
    <tableColumn id="232" xr3:uid="{6C0C8C0A-3840-4CAF-9301-028590F279BA}" name="202_廃油（植物性のもの及び動物性のものを除く）、廃油（植物性のもの及び動物性のものを除く）から製造された燃料炭化水素油" dataDxfId="152">
      <calculatedColumnFormula>表１!R37</calculatedColumnFormula>
    </tableColumn>
    <tableColumn id="231" xr3:uid="{3C9897C1-9E73-4C5D-881F-A856958EE38C}" name="203_廃プラスチック類から製造された燃料炭化水素油" dataDxfId="151">
      <calculatedColumnFormula>表１!R38</calculatedColumnFormula>
    </tableColumn>
    <tableColumn id="277" xr3:uid="{7BD7374E-3EE1-4BB9-9A32-59C8C160FDD4}" name="204_都市ガス（基礎係数）" dataDxfId="150">
      <calculatedColumnFormula>表１!R39</calculatedColumnFormula>
    </tableColumn>
    <tableColumn id="276" xr3:uid="{F65DA7C5-932D-4F6A-B2B7-30E389B58C74}" name="205_都市ガス（調整係数）" dataDxfId="149">
      <calculatedColumnFormula>表１!R40</calculatedColumnFormula>
    </tableColumn>
    <tableColumn id="275" xr3:uid="{BFD76B99-85E3-443E-A02C-5782C9C41B95}" name="206_（　　）" dataDxfId="148">
      <calculatedColumnFormula>表１!R41</calculatedColumnFormula>
    </tableColumn>
    <tableColumn id="56" xr3:uid="{7AA6BD6F-F916-4517-B126-F24246FC41B0}" name="207_大気中に排出せずに回収し、燃料の製造の用に供した二酸化炭素の量" dataDxfId="147">
      <calculatedColumnFormula>表１!R42</calculatedColumnFormula>
    </tableColumn>
    <tableColumn id="317" xr3:uid="{8F5E1A43-FBA4-4D96-803E-13094BABA319}" name="208_基礎" dataDxfId="146">
      <calculatedColumnFormula>表１!R43</calculatedColumnFormula>
    </tableColumn>
    <tableColumn id="316" xr3:uid="{91BD3634-DB57-4BD1-8825-CC3A090A977F}" name="209_調整後" dataDxfId="145">
      <calculatedColumnFormula>表１!R44</calculatedColumnFormula>
    </tableColumn>
    <tableColumn id="128" xr3:uid="{32F47B35-0112-4D7B-86B6-D1623C9BAB50}" name="210_産業用蒸気" dataDxfId="144">
      <calculatedColumnFormula>表１!G45</calculatedColumnFormula>
    </tableColumn>
    <tableColumn id="73" xr3:uid="{C7C1F050-A141-49CC-8BFE-164C970D5941}" name="211_産業用以外の蒸気" dataDxfId="143">
      <calculatedColumnFormula>表１!G46</calculatedColumnFormula>
    </tableColumn>
    <tableColumn id="70" xr3:uid="{9E440A6F-0619-49C5-814F-E4B519D8F640}" name="212_温水" dataDxfId="142">
      <calculatedColumnFormula>表１!G48</calculatedColumnFormula>
    </tableColumn>
    <tableColumn id="69" xr3:uid="{C95C8A14-3F99-4E15-AB05-F9AAF9776896}" name="213_冷水" dataDxfId="141">
      <calculatedColumnFormula>表１!G50</calculatedColumnFormula>
    </tableColumn>
    <tableColumn id="68" xr3:uid="{34701090-1282-425D-B273-0FB11331C0BA}" name="214_産業用蒸気" dataDxfId="140">
      <calculatedColumnFormula>表１!J45</calculatedColumnFormula>
    </tableColumn>
    <tableColumn id="67" xr3:uid="{2A7A22C1-99B5-4EB0-B34E-7BCB1F5A616B}" name="215_産業用以外の蒸気" dataDxfId="139">
      <calculatedColumnFormula>表１!J46</calculatedColumnFormula>
    </tableColumn>
    <tableColumn id="66" xr3:uid="{13E08AA1-708A-4A26-8B5C-3272C046ADB0}" name="216_温水" dataDxfId="138">
      <calculatedColumnFormula>表１!J48</calculatedColumnFormula>
    </tableColumn>
    <tableColumn id="65" xr3:uid="{F0752C0F-5FEB-407E-B504-338EA8274BF5}" name="217_冷水" dataDxfId="137">
      <calculatedColumnFormula>表１!J50</calculatedColumnFormula>
    </tableColumn>
    <tableColumn id="64" xr3:uid="{28BDAA24-D56D-47BC-9ACC-10FFD6FC0CF8}" name="218_産業用蒸気" dataDxfId="136">
      <calculatedColumnFormula>表１!O45</calculatedColumnFormula>
    </tableColumn>
    <tableColumn id="63" xr3:uid="{135A5857-89C1-48F9-BE06-2B6A7FAE90A1}" name="219_産業用以外の蒸気" dataDxfId="135">
      <calculatedColumnFormula>表１!O46</calculatedColumnFormula>
    </tableColumn>
    <tableColumn id="62" xr3:uid="{5A003DA5-81A3-4346-AF8C-6434B60D33C4}" name="220_温水" dataDxfId="134">
      <calculatedColumnFormula>表１!O48</calculatedColumnFormula>
    </tableColumn>
    <tableColumn id="61" xr3:uid="{7F8A7539-B2B6-400D-962A-35E94B03F00E}" name="221_冷水" dataDxfId="133">
      <calculatedColumnFormula>表１!O50</calculatedColumnFormula>
    </tableColumn>
    <tableColumn id="304" xr3:uid="{1BC3C0D7-4531-483D-9FDF-537E6086F489}" name="222_基礎係数" dataDxfId="132">
      <calculatedColumnFormula>表１!Q46</calculatedColumnFormula>
    </tableColumn>
    <tableColumn id="303" xr3:uid="{CD902EE6-D9EC-48A8-93AD-68AE9D85EFAF}" name="223_調整係数" dataDxfId="131">
      <calculatedColumnFormula>表１!Q47</calculatedColumnFormula>
    </tableColumn>
    <tableColumn id="307" xr3:uid="{B899DC44-01E1-4201-BB3E-1B704CD97243}" name="224_基礎係数" dataDxfId="130">
      <calculatedColumnFormula>表１!Q48</calculatedColumnFormula>
    </tableColumn>
    <tableColumn id="306" xr3:uid="{BBB05A64-49CE-4F3A-926C-C356A0813733}" name="225_調整係数" dataDxfId="129">
      <calculatedColumnFormula>表１!Q49</calculatedColumnFormula>
    </tableColumn>
    <tableColumn id="305" xr3:uid="{8A36DA6E-565C-4FDB-90C1-7BE6648FEBFC}" name="226_基礎係数" dataDxfId="128">
      <calculatedColumnFormula>表１!Q50</calculatedColumnFormula>
    </tableColumn>
    <tableColumn id="129" xr3:uid="{5C7E8224-81CF-43B9-9A23-3B05EFF5FD69}" name="227_調整係数" dataDxfId="127">
      <calculatedColumnFormula>表１!Q51</calculatedColumnFormula>
    </tableColumn>
    <tableColumn id="57" xr3:uid="{3FD8E5DB-799F-4301-B211-EF731FB541F2}" name="228_産業用蒸気" dataDxfId="126">
      <calculatedColumnFormula>表１!R45</calculatedColumnFormula>
    </tableColumn>
    <tableColumn id="55" xr3:uid="{64C65E6D-09BD-402E-A559-59E66F241761}" name="229_基礎係数2" dataDxfId="125">
      <calculatedColumnFormula>表１!R46</calculatedColumnFormula>
    </tableColumn>
    <tableColumn id="311" xr3:uid="{74146FDA-30FC-4870-8C2A-21F7A3842780}" name="230_調整係数2" dataDxfId="124">
      <calculatedColumnFormula>表１!R47</calculatedColumnFormula>
    </tableColumn>
    <tableColumn id="310" xr3:uid="{61C1FB90-5613-4209-B843-E2AA8B2E130B}" name="231_基礎係数" dataDxfId="123">
      <calculatedColumnFormula>表１!R48</calculatedColumnFormula>
    </tableColumn>
    <tableColumn id="309" xr3:uid="{E56E5DF6-C8E1-4A47-9144-D556AF770011}" name="232_調整係数" dataDxfId="122">
      <calculatedColumnFormula>表１!R49</calculatedColumnFormula>
    </tableColumn>
    <tableColumn id="308" xr3:uid="{D02EF7FC-4E68-4930-8A8C-6C80CF1BA5B6}" name="233_基礎係数" dataDxfId="121">
      <calculatedColumnFormula>表１!R50</calculatedColumnFormula>
    </tableColumn>
    <tableColumn id="54" xr3:uid="{522D3449-1CE9-451F-81BA-7F56811FC797}" name="234_調整係数" dataDxfId="120">
      <calculatedColumnFormula>表１!R51</calculatedColumnFormula>
    </tableColumn>
    <tableColumn id="313" xr3:uid="{A89F69E5-9037-495D-A629-92C94A55B57A}" name="235_需要家自身が調達した証書等に係る排出量のうち無効化した量" dataDxfId="119">
      <calculatedColumnFormula>表１!R52</calculatedColumnFormula>
    </tableColumn>
    <tableColumn id="312" xr3:uid="{E8F92239-2386-47DD-80C8-55790CB3E31D}" name="236_需要家自身が創出した証書等に係る排出量のうち他者へ移転した量" dataDxfId="118">
      <calculatedColumnFormula>表１!R53</calculatedColumnFormula>
    </tableColumn>
    <tableColumn id="315" xr3:uid="{260A306C-5FA1-48FB-B70B-3038D94D47BB}" name="237_基礎" dataDxfId="117">
      <calculatedColumnFormula>表１!R54</calculatedColumnFormula>
    </tableColumn>
    <tableColumn id="314" xr3:uid="{F0EEA9CA-4711-4F9E-8450-F77DAD7543A3}" name="238_調整後" dataDxfId="116">
      <calculatedColumnFormula>表１!R55</calculatedColumnFormula>
    </tableColumn>
    <tableColumn id="300" xr3:uid="{7D42A1C2-801C-4E91-9BE3-DAD4DD81D0C5}" name="239_電気事業者①" dataDxfId="115">
      <calculatedColumnFormula>表１!G56</calculatedColumnFormula>
    </tableColumn>
    <tableColumn id="299" xr3:uid="{0D7A4BD2-6C44-40F7-943D-9E868339A2F6}" name="240_電気事業者②" dataDxfId="114">
      <calculatedColumnFormula>表１!G58</calculatedColumnFormula>
    </tableColumn>
    <tableColumn id="298" xr3:uid="{0BDE6774-7429-403C-953D-DC477DFC68DB}" name="241_電気事業者③" dataDxfId="113">
      <calculatedColumnFormula>表１!G60</calculatedColumnFormula>
    </tableColumn>
    <tableColumn id="297" xr3:uid="{5A11A985-0494-4DB6-A269-34C06E1C450B}" name="242_電気事業者④" dataDxfId="112">
      <calculatedColumnFormula>表１!G62</calculatedColumnFormula>
    </tableColumn>
    <tableColumn id="272" xr3:uid="{43AFC0C7-6128-4644-BC03-0AE3EAFFDE9B}" name="243_電気事業者⑤" dataDxfId="111">
      <calculatedColumnFormula>表１!G64</calculatedColumnFormula>
    </tableColumn>
    <tableColumn id="271" xr3:uid="{6FB7277A-CBF4-48E3-BBD3-DBE4C8B770DB}" name="244_電気事業者⑥" dataDxfId="110">
      <calculatedColumnFormula>表１!G66</calculatedColumnFormula>
    </tableColumn>
    <tableColumn id="270" xr3:uid="{42597BE3-D16F-423E-9BC8-4CBB7BA0170B}" name="245_上記以外の買電" dataDxfId="109">
      <calculatedColumnFormula>表１!G68</calculatedColumnFormula>
    </tableColumn>
    <tableColumn id="302" xr3:uid="{2D9B6C68-0746-4989-B7D9-672AFFB10EC3}" name="246_自家発電" dataDxfId="108">
      <calculatedColumnFormula>表１!J70</calculatedColumnFormula>
    </tableColumn>
    <tableColumn id="301" xr3:uid="{F3CEF0AB-E16F-4729-BA4D-C9259409FE23}" name="247_自家発電2" dataDxfId="107">
      <calculatedColumnFormula>表１!L70</calculatedColumnFormula>
    </tableColumn>
    <tableColumn id="269" xr3:uid="{FFB91D4A-475C-4621-BA9B-8156BB76DE36}" name="248_電気事業者①" dataDxfId="106">
      <calculatedColumnFormula>表１!O56</calculatedColumnFormula>
    </tableColumn>
    <tableColumn id="268" xr3:uid="{67085EDD-4755-4297-8424-5019572A0A33}" name="249_電気事業者②" dataDxfId="105">
      <calculatedColumnFormula>表１!O58</calculatedColumnFormula>
    </tableColumn>
    <tableColumn id="267" xr3:uid="{CCC30F1E-F222-4FFD-89C0-497A9F901703}" name="250_電気事業者③" dataDxfId="104">
      <calculatedColumnFormula>表１!O60</calculatedColumnFormula>
    </tableColumn>
    <tableColumn id="266" xr3:uid="{4B89BA77-8E73-4456-AC11-1A3B2E4CF0FD}" name="251_電気事業者④" dataDxfId="103">
      <calculatedColumnFormula>表１!O62</calculatedColumnFormula>
    </tableColumn>
    <tableColumn id="265" xr3:uid="{684E522D-A62D-48EA-86AE-AFA8C460615E}" name="252_電気事業者⑤" dataDxfId="102">
      <calculatedColumnFormula>表１!O64</calculatedColumnFormula>
    </tableColumn>
    <tableColumn id="162" xr3:uid="{50241C4E-59E0-41A2-BEA1-374FF7B11DAC}" name="253_電気事業者⑥" dataDxfId="101">
      <calculatedColumnFormula>表１!O66</calculatedColumnFormula>
    </tableColumn>
    <tableColumn id="161" xr3:uid="{E2A75C37-FAE5-41D1-BF9D-3B515FE771DA}" name="254_上記以外の買電" dataDxfId="100">
      <calculatedColumnFormula>表１!O68</calculatedColumnFormula>
    </tableColumn>
    <tableColumn id="160" xr3:uid="{2BF3F1A6-49D5-4A5A-8EE4-5CCFFA039DA2}" name="255_自家発電" dataDxfId="99">
      <calculatedColumnFormula>表１!O70</calculatedColumnFormula>
    </tableColumn>
    <tableColumn id="159" xr3:uid="{0ED03380-970B-4702-9F4D-DA27F5D21A6B}" name="256_基礎係数" dataDxfId="98">
      <calculatedColumnFormula>表１!Q56</calculatedColumnFormula>
    </tableColumn>
    <tableColumn id="158" xr3:uid="{3895060F-CE1A-429E-9FCD-D333BC824292}" name="257_調整係数" dataDxfId="97">
      <calculatedColumnFormula>表１!Q57</calculatedColumnFormula>
    </tableColumn>
    <tableColumn id="157" xr3:uid="{1826499E-4551-4C96-AF90-88038653E321}" name="258_基礎係数" dataDxfId="96">
      <calculatedColumnFormula>表１!Q58</calculatedColumnFormula>
    </tableColumn>
    <tableColumn id="156" xr3:uid="{0908F48B-84E0-4615-B0CA-D7AC67E3E54D}" name="259_調整係数" dataDxfId="95">
      <calculatedColumnFormula>表１!Q59</calculatedColumnFormula>
    </tableColumn>
    <tableColumn id="155" xr3:uid="{48C8CF85-D4FD-4BE8-AB10-1C5607B4168A}" name="260_基礎係数" dataDxfId="94">
      <calculatedColumnFormula>表１!Q60</calculatedColumnFormula>
    </tableColumn>
    <tableColumn id="154" xr3:uid="{04A352FA-3274-4A4D-AFCA-65BD298EA8C4}" name="261_調整係数" dataDxfId="93">
      <calculatedColumnFormula>表１!Q61</calculatedColumnFormula>
    </tableColumn>
    <tableColumn id="153" xr3:uid="{1621EBCA-93E8-4D46-8F5D-3531DB84FB23}" name="262_基礎係数" dataDxfId="92">
      <calculatedColumnFormula>表１!Q62</calculatedColumnFormula>
    </tableColumn>
    <tableColumn id="152" xr3:uid="{8807D2A5-15F1-4CDB-BC67-2CB8DF72BDF1}" name="263_調整係数" dataDxfId="91">
      <calculatedColumnFormula>表１!Q63</calculatedColumnFormula>
    </tableColumn>
    <tableColumn id="151" xr3:uid="{5D2ABA1D-6D65-4CF2-9A37-4FF98BAF62F7}" name="264_基礎係数" dataDxfId="90">
      <calculatedColumnFormula>表１!Q64</calculatedColumnFormula>
    </tableColumn>
    <tableColumn id="150" xr3:uid="{7EDC284B-999A-4F4F-8612-B09133E929C9}" name="265_調整係数" dataDxfId="89">
      <calculatedColumnFormula>表１!Q65</calculatedColumnFormula>
    </tableColumn>
    <tableColumn id="149" xr3:uid="{2F6F5F24-F05A-4C82-B991-875BFCEA884D}" name="266_基礎係数" dataDxfId="88">
      <calculatedColumnFormula>表１!Q66</calculatedColumnFormula>
    </tableColumn>
    <tableColumn id="148" xr3:uid="{3C42072D-B1C9-4657-B565-808D986CC2AC}" name="267_調整係数" dataDxfId="87">
      <calculatedColumnFormula>表１!Q67</calculatedColumnFormula>
    </tableColumn>
    <tableColumn id="147" xr3:uid="{9079E98F-4974-4F57-825A-FD1C40198365}" name="268_基礎係数" dataDxfId="86">
      <calculatedColumnFormula>表１!Q68</calculatedColumnFormula>
    </tableColumn>
    <tableColumn id="146" xr3:uid="{95AD1A28-681C-4733-BBA6-FA8BC0DDBAAF}" name="269_調整係数" dataDxfId="85">
      <calculatedColumnFormula>表１!Q69</calculatedColumnFormula>
    </tableColumn>
    <tableColumn id="145" xr3:uid="{DB4DF7F8-26E3-4235-B300-B6F83940D1BF}" name="270_" dataDxfId="84">
      <calculatedColumnFormula>表１!P70</calculatedColumnFormula>
    </tableColumn>
    <tableColumn id="144" xr3:uid="{D4D2B4E5-D362-4E74-97EB-0ACEDB98BE76}" name="271_基礎係数2" dataDxfId="83">
      <calculatedColumnFormula>表１!R56</calculatedColumnFormula>
    </tableColumn>
    <tableColumn id="143" xr3:uid="{26D9BFF7-0E75-4072-936E-8A0DF73C314B}" name="272_調整係数2" dataDxfId="82">
      <calculatedColumnFormula>表１!R57</calculatedColumnFormula>
    </tableColumn>
    <tableColumn id="142" xr3:uid="{EA2F643C-C4EB-442C-8AA5-1415C2732EDB}" name="273_基礎係数" dataDxfId="81">
      <calculatedColumnFormula>表１!R58</calculatedColumnFormula>
    </tableColumn>
    <tableColumn id="141" xr3:uid="{3DEA345F-E40B-4F47-B4C6-B5AD92A7C404}" name="274_調整係数" dataDxfId="80">
      <calculatedColumnFormula>表１!R59</calculatedColumnFormula>
    </tableColumn>
    <tableColumn id="140" xr3:uid="{409CE573-9C2C-4F59-A1CA-7DDFD86D19B9}" name="275_基礎係数" dataDxfId="79">
      <calculatedColumnFormula>表１!R60</calculatedColumnFormula>
    </tableColumn>
    <tableColumn id="139" xr3:uid="{E5C7C640-83AA-4A7A-824E-C41228F92E02}" name="276_調整係数" dataDxfId="78">
      <calculatedColumnFormula>表１!R61</calculatedColumnFormula>
    </tableColumn>
    <tableColumn id="138" xr3:uid="{51FB1744-0DBE-4FE7-BCBA-D8B2C0AC3CB2}" name="277_基礎係数" dataDxfId="77">
      <calculatedColumnFormula>表１!R62</calculatedColumnFormula>
    </tableColumn>
    <tableColumn id="137" xr3:uid="{EC66800A-AFC6-4085-B77C-E98A93E885B7}" name="278_調整係数" dataDxfId="76">
      <calculatedColumnFormula>表１!R63</calculatedColumnFormula>
    </tableColumn>
    <tableColumn id="136" xr3:uid="{B0F29B19-AA21-467A-9F9B-CDBC48040902}" name="279_基礎係数" dataDxfId="75">
      <calculatedColumnFormula>表１!R64</calculatedColumnFormula>
    </tableColumn>
    <tableColumn id="135" xr3:uid="{10BFC0A3-4A0F-4531-AB4D-894597128818}" name="280_調整係数" dataDxfId="74">
      <calculatedColumnFormula>表１!R65</calculatedColumnFormula>
    </tableColumn>
    <tableColumn id="134" xr3:uid="{B537923E-86D5-4153-9AAB-D894C981B568}" name="281_基礎係数" dataDxfId="73">
      <calculatedColumnFormula>表１!R66</calculatedColumnFormula>
    </tableColumn>
    <tableColumn id="133" xr3:uid="{FB455864-22C4-4D30-872E-48E0CD5D4EF0}" name="282_調整係数" dataDxfId="72">
      <calculatedColumnFormula>表１!R67</calculatedColumnFormula>
    </tableColumn>
    <tableColumn id="132" xr3:uid="{B499ED13-2BC1-4D27-AA86-B215252B1771}" name="283_基礎係数" dataDxfId="71">
      <calculatedColumnFormula>表１!R68</calculatedColumnFormula>
    </tableColumn>
    <tableColumn id="131" xr3:uid="{082E1973-EE41-43B3-82F4-63C12171D307}" name="284_調整係数" dataDxfId="70">
      <calculatedColumnFormula>表１!R69</calculatedColumnFormula>
    </tableColumn>
    <tableColumn id="130" xr3:uid="{620B341D-4CC7-471A-98AF-2AE7439FEE23}" name="285_" dataDxfId="69">
      <calculatedColumnFormula>表１!R70</calculatedColumnFormula>
    </tableColumn>
    <tableColumn id="319" xr3:uid="{E7273AEA-3B13-4B8E-909C-B25CE5E3D1B4}" name="286_需要家自身が調達した証書等に係る排出量のうち無効化した量" dataDxfId="68">
      <calculatedColumnFormula>表１!R71</calculatedColumnFormula>
    </tableColumn>
    <tableColumn id="354" xr3:uid="{31A5F045-1A25-49B4-8427-98073C7D1543}" name="287_需要家自身が調達した証書等に係る排出量のうち無効化した量" dataDxfId="67">
      <calculatedColumnFormula>表１!R72</calculatedColumnFormula>
    </tableColumn>
    <tableColumn id="355" xr3:uid="{1DA69A8A-9503-4CFA-AA3D-AC8AB3653FBB}" name="288_非化石電源二酸化炭素削減相当量" dataDxfId="66">
      <calculatedColumnFormula>表１!R73</calculatedColumnFormula>
    </tableColumn>
    <tableColumn id="318" xr3:uid="{2995ADC5-5DD7-4AB5-B9A4-B5887FA0107B}" name="289_国内認証排出削減量" dataDxfId="65">
      <calculatedColumnFormula>表１!R74</calculatedColumnFormula>
    </tableColumn>
    <tableColumn id="279" xr3:uid="{F454D623-8541-4C35-B195-621BB7819872}" name="290_実排出量" dataDxfId="64">
      <calculatedColumnFormula>表１!R75</calculatedColumnFormula>
    </tableColumn>
    <tableColumn id="278" xr3:uid="{089BFE9E-1F18-4379-AFDF-327EA86B2B2E}" name="291_調整後排出量" dataDxfId="63">
      <calculatedColumnFormula>表１!R76</calculatedColumnFormula>
    </tableColumn>
    <tableColumn id="281" xr3:uid="{02AA6D2B-C210-49A8-8E0A-6944AD3E87BB}" name="292_実排出量" dataDxfId="62">
      <calculatedColumnFormula>表１!R77</calculatedColumnFormula>
    </tableColumn>
    <tableColumn id="280" xr3:uid="{ACF70EF5-D31C-4D6F-BF35-F308FC3127E8}" name="293_調整後排出量" dataDxfId="61">
      <calculatedColumnFormula>表１!R78</calculatedColumnFormula>
    </tableColumn>
    <tableColumn id="294" xr3:uid="{D0A7EB45-BBB2-409F-A07F-585187DFA10B}" name="294_実排出量" dataDxfId="60">
      <calculatedColumnFormula>表１!O81</calculatedColumnFormula>
    </tableColumn>
    <tableColumn id="293" xr3:uid="{E3616704-157D-4D25-952C-4080D732DBFC}" name="295_調整後排出量" dataDxfId="59">
      <calculatedColumnFormula>表１!O82</calculatedColumnFormula>
    </tableColumn>
    <tableColumn id="292" xr3:uid="{857EEBC1-F635-4A4A-8F10-9F7A84EC6B65}" name="296_非エネルギー起源" dataDxfId="58">
      <calculatedColumnFormula>表１!O83</calculatedColumnFormula>
    </tableColumn>
    <tableColumn id="291" xr3:uid="{2ADF9905-9400-46A9-83EE-DAF8B0B827A7}" name="297_非エネルギー起源【うち廃棄物の原燃料使用（F）】" dataDxfId="57">
      <calculatedColumnFormula>表１!O84</calculatedColumnFormula>
    </tableColumn>
    <tableColumn id="290" xr3:uid="{038B1C23-6D7A-4CAA-AE11-636C69EED094}" name="298_メタン（CH4）" dataDxfId="56">
      <calculatedColumnFormula>表１!O85</calculatedColumnFormula>
    </tableColumn>
    <tableColumn id="289" xr3:uid="{F3D76E01-8B4B-4050-B9CE-A65DB0E517AA}" name="299_一酸化二窒素（N2O）" dataDxfId="55">
      <calculatedColumnFormula>表１!O86</calculatedColumnFormula>
    </tableColumn>
    <tableColumn id="288" xr3:uid="{B1B6BC3C-8352-4839-A4C2-27A9C396F089}" name="300_ハイドロフルオロカーボン（HFC）" dataDxfId="54">
      <calculatedColumnFormula>表１!O87</calculatedColumnFormula>
    </tableColumn>
    <tableColumn id="287" xr3:uid="{987179C8-7FDA-4983-A973-55944E4734D2}" name="301_パーフルオロカーボン（PFC）" dataDxfId="53">
      <calculatedColumnFormula>表１!O88</calculatedColumnFormula>
    </tableColumn>
    <tableColumn id="286" xr3:uid="{FA8C1BAD-49B2-4154-8074-C1FE3C4CD6A1}" name="302_六ふっ化硫黄（SF6）" dataDxfId="52">
      <calculatedColumnFormula>表１!O89</calculatedColumnFormula>
    </tableColumn>
    <tableColumn id="285" xr3:uid="{03616E3C-DA7E-4806-9A5F-100B126AB6AA}" name="303_三ふっ化窒素（NF3）" dataDxfId="51">
      <calculatedColumnFormula>表１!O90</calculatedColumnFormula>
    </tableColumn>
    <tableColumn id="284" xr3:uid="{5457BDCB-B193-478C-8C06-C0CBE33F09C8}" name="304_無効化をした国内認証排出削減量、無効化をした海外認証排出削減量又は非化石電源二酸化炭素削減相当量" dataDxfId="50">
      <calculatedColumnFormula>表１!O91</calculatedColumnFormula>
    </tableColumn>
    <tableColumn id="358" xr3:uid="{8CE78AE7-02D2-42E8-99B0-73644D90BA82}" name="305_①　無効化をした国内認証排出削減量又は非化石電源二酸化炭素削減相当量（再エネ由来）" dataDxfId="49">
      <calculatedColumnFormula>表１!O92</calculatedColumnFormula>
    </tableColumn>
    <tableColumn id="357" xr3:uid="{07627AAF-EE05-46C1-92A9-9D17486062D0}" name="306_②　無効化をした国内認証排出削減量又は非化石電源二酸化炭素削減相当量（再エネ由来以外）" dataDxfId="48">
      <calculatedColumnFormula>表１!O93</calculatedColumnFormula>
    </tableColumn>
    <tableColumn id="356" xr3:uid="{C92A9948-9719-40FA-8678-6FE7400DAD8B}" name="307_③　無効化をした海外認証排出削減量" dataDxfId="47">
      <calculatedColumnFormula>表１!O94</calculatedColumnFormula>
    </tableColumn>
    <tableColumn id="360" xr3:uid="{B1DD3D44-09B9-4CD7-8785-4F41DC81F1F9}" name="309_自らが創出した国内認証排出削減量のうち他者へ移転した量" dataDxfId="46">
      <calculatedColumnFormula>表１!O95</calculatedColumnFormula>
    </tableColumn>
    <tableColumn id="359" xr3:uid="{6FB23768-EB24-43DB-B67A-CF55730C7BBC}" name="310_④　需要家自身が創出した証書等に係る排出量のうち他者へ移転した量（再エネ由来）" dataDxfId="45">
      <calculatedColumnFormula>表１!O96</calculatedColumnFormula>
    </tableColumn>
    <tableColumn id="321" xr3:uid="{2950C63E-C93A-4DA8-B979-EAEB529E2FBF}" name="311_⑤　需要家自身が創出した証書等に係る排出量のうち他者へ移転した量（再エネ由来以外）" dataDxfId="44">
      <calculatedColumnFormula>表１!O97</calculatedColumnFormula>
    </tableColumn>
    <tableColumn id="296" xr3:uid="{C152C999-AF0F-4AD8-A1ED-56BDCD094229}" name="312_実排出量" dataDxfId="43">
      <calculatedColumnFormula>表１!O98</calculatedColumnFormula>
    </tableColumn>
    <tableColumn id="329" xr3:uid="{79C8E416-F6EF-4810-ACA8-04782D5340EF}" name="313_直接排出" dataDxfId="42">
      <calculatedColumnFormula>表１!O99</calculatedColumnFormula>
    </tableColumn>
    <tableColumn id="328" xr3:uid="{B29EAE30-E46B-4121-8C70-34A4FA111DDE}" name="314_間接排出" dataDxfId="41">
      <calculatedColumnFormula>表１!O100</calculatedColumnFormula>
    </tableColumn>
    <tableColumn id="327" xr3:uid="{C0E1D2AF-42F9-4782-884B-65D1DD5E9077}" name="315_その他ガス" dataDxfId="40">
      <calculatedColumnFormula>表１!O101</calculatedColumnFormula>
    </tableColumn>
    <tableColumn id="295" xr3:uid="{96BDA936-6FC3-4402-9719-3E211B116CA5}" name="316_控除後排出量（G）" dataDxfId="39">
      <calculatedColumnFormula>表１!O102</calculatedColumnFormula>
    </tableColumn>
    <tableColumn id="330" xr3:uid="{A3698228-2244-4E7E-9A55-41FE3CBCEEC1}" name="318_太陽光" dataDxfId="38">
      <calculatedColumnFormula>表２!I4</calculatedColumnFormula>
    </tableColumn>
    <tableColumn id="331" xr3:uid="{61FC3979-2996-4510-8225-39F9FBF27E38}" name="319_水力" dataDxfId="37">
      <calculatedColumnFormula>表２!I5</calculatedColumnFormula>
    </tableColumn>
    <tableColumn id="332" xr3:uid="{1439E0B9-EA3C-41B4-8341-AEF2BA233270}" name="320_地中熱" dataDxfId="36">
      <calculatedColumnFormula>表２!I6</calculatedColumnFormula>
    </tableColumn>
    <tableColumn id="333" xr3:uid="{297E59B8-034D-4932-9AAD-BA413ABC0B24}" name="321_その他" dataDxfId="35">
      <calculatedColumnFormula>表２!I7</calculatedColumnFormula>
    </tableColumn>
    <tableColumn id="334" xr3:uid="{21DA3AE7-8A8F-4765-9B71-96A8441F8DF2}" name="322_オンサイトPPA" dataDxfId="34">
      <calculatedColumnFormula>表２!I8</calculatedColumnFormula>
    </tableColumn>
    <tableColumn id="335" xr3:uid="{E9C37C05-E17F-4B6B-BD50-6B2FE6D7F46F}" name="323_自営線" dataDxfId="33">
      <calculatedColumnFormula>表２!I9</calculatedColumnFormula>
    </tableColumn>
    <tableColumn id="336" xr3:uid="{6A0EEFFE-8240-44F3-AD87-7AC6D568094F}" name="324_自己託送" dataDxfId="32">
      <calculatedColumnFormula>表２!I10</calculatedColumnFormula>
    </tableColumn>
    <tableColumn id="337" xr3:uid="{DE66FC65-9657-4397-9E11-86AD1E1D1373}" name="325_オフサイトPPA" dataDxfId="31">
      <calculatedColumnFormula>表２!I11</calculatedColumnFormula>
    </tableColumn>
    <tableColumn id="338" xr3:uid="{6BC7E8F9-EEA7-4F40-AC7F-F94E74FA6773}" name="326_合計（再エネ設備）" dataDxfId="30">
      <calculatedColumnFormula>表２!I12</calculatedColumnFormula>
    </tableColumn>
    <tableColumn id="339" xr3:uid="{120DCA86-C237-48A6-B124-8D5388049C28}" name="327_再エネ電力買電" dataDxfId="29">
      <calculatedColumnFormula>表２!I13</calculatedColumnFormula>
    </tableColumn>
    <tableColumn id="340" xr3:uid="{F086EDA3-2E63-4CB4-BFD0-7B1FF6FC487F}" name="328_証書" dataDxfId="28">
      <calculatedColumnFormula>表２!I14</calculatedColumnFormula>
    </tableColumn>
    <tableColumn id="341" xr3:uid="{FB2B5E04-82A7-4923-A9A8-1E55E8BD4723}" name="329_太陽光" dataDxfId="27">
      <calculatedColumnFormula>表２!L4</calculatedColumnFormula>
    </tableColumn>
    <tableColumn id="342" xr3:uid="{C3502EBC-ACFA-4A5B-9818-1CF158062A1B}" name="330_水力" dataDxfId="26">
      <calculatedColumnFormula>表２!L5</calculatedColumnFormula>
    </tableColumn>
    <tableColumn id="343" xr3:uid="{C5A9F966-4084-466D-A207-860AE986D80F}" name="331_地中熱" dataDxfId="25">
      <calculatedColumnFormula>表２!L6</calculatedColumnFormula>
    </tableColumn>
    <tableColumn id="363" xr3:uid="{A5AE7029-52F5-4C1D-A65D-D8B11BB6E7FD}" name="332_その他" dataDxfId="24">
      <calculatedColumnFormula>表２!L7</calculatedColumnFormula>
    </tableColumn>
    <tableColumn id="344" xr3:uid="{BB0AF14D-F4B5-40C4-8466-9A7CBB2F3FE1}" name="333_オンサイトPPA" dataDxfId="23">
      <calculatedColumnFormula>表２!L8</calculatedColumnFormula>
    </tableColumn>
    <tableColumn id="345" xr3:uid="{D43E477B-2196-4C9F-98BC-3A60280F525B}" name="334_自営線" dataDxfId="22">
      <calculatedColumnFormula>表２!L9</calculatedColumnFormula>
    </tableColumn>
    <tableColumn id="346" xr3:uid="{EBD6C2FD-82C6-45B4-B050-5D712920E911}" name="335_自己託送" dataDxfId="21">
      <calculatedColumnFormula>表２!L10</calculatedColumnFormula>
    </tableColumn>
    <tableColumn id="347" xr3:uid="{2CF4DE2C-AABB-4962-8416-73254709C7E9}" name="336_オフサイトPPA" dataDxfId="20">
      <calculatedColumnFormula>表２!L11</calculatedColumnFormula>
    </tableColumn>
    <tableColumn id="348" xr3:uid="{620C642C-42F6-404D-8840-D34E20E5F679}" name="337_合計（再エネ設備）" dataDxfId="19">
      <calculatedColumnFormula>表２!L12</calculatedColumnFormula>
    </tableColumn>
    <tableColumn id="349" xr3:uid="{223D4378-AEC9-4B45-8F61-AFDF02723E6A}" name="338_再エネ電力" dataDxfId="18">
      <calculatedColumnFormula>表２!L13</calculatedColumnFormula>
    </tableColumn>
    <tableColumn id="350" xr3:uid="{DB21BEB3-70D8-4ED1-AA20-6B219FCC6203}" name="339_証書" dataDxfId="17">
      <calculatedColumnFormula>表２!L14</calculatedColumnFormula>
    </tableColumn>
    <tableColumn id="361" xr3:uid="{99442022-333D-408F-B6BF-5A3AC353DF34}" name="340_太陽熱" dataDxfId="16">
      <calculatedColumnFormula>表３!I4</calculatedColumnFormula>
    </tableColumn>
    <tableColumn id="362" xr3:uid="{4E4225B9-12A2-40DE-BE3F-2F5C40C197A6}" name="341_温泉熱" dataDxfId="15">
      <calculatedColumnFormula>表３!I5</calculatedColumnFormula>
    </tableColumn>
    <tableColumn id="364" xr3:uid="{99E81646-45AC-4988-8AAC-86B2CCBC9916}" name="342_雪氷熱" dataDxfId="14">
      <calculatedColumnFormula>表３!I6</calculatedColumnFormula>
    </tableColumn>
    <tableColumn id="365" xr3:uid="{4C26CB53-9A0D-45AC-9A02-84941C366428}" name="343_地熱" dataDxfId="13">
      <calculatedColumnFormula>表３!I7</calculatedColumnFormula>
    </tableColumn>
    <tableColumn id="366" xr3:uid="{C32C49D2-2F64-4067-AE13-15EB092771B4}" name="344_その他" dataDxfId="12">
      <calculatedColumnFormula>表３!I8</calculatedColumnFormula>
    </tableColumn>
    <tableColumn id="367" xr3:uid="{CFADC1DF-97F5-4D38-9310-F2BF6207B697}" name="345_太陽熱" dataDxfId="11">
      <calculatedColumnFormula>表３!L4</calculatedColumnFormula>
    </tableColumn>
    <tableColumn id="368" xr3:uid="{325CF5A5-4B16-4B8B-AFE7-0151B5E90E3B}" name="346_温泉熱" dataDxfId="10">
      <calculatedColumnFormula>表３!L5</calculatedColumnFormula>
    </tableColumn>
    <tableColumn id="369" xr3:uid="{837CA4B2-BAB8-48DB-AF03-C99A91ACF451}" name="347_雪氷熱" dataDxfId="9">
      <calculatedColumnFormula>表３!L6</calculatedColumnFormula>
    </tableColumn>
    <tableColumn id="370" xr3:uid="{721774C8-4C78-4420-A184-546620260EBF}" name="348_地熱" dataDxfId="8">
      <calculatedColumnFormula>表３!L7</calculatedColumnFormula>
    </tableColumn>
    <tableColumn id="371" xr3:uid="{3EE9D776-154E-4117-809E-773F10528541}" name="349_その他" dataDxfId="7">
      <calculatedColumnFormula>表３!L8</calculatedColumnFormula>
    </tableColumn>
    <tableColumn id="372" xr3:uid="{742EAF3A-B2DE-4A9E-B087-A8BAE1008F64}" name="350_水素" dataDxfId="6">
      <calculatedColumnFormula>表３!I11</calculatedColumnFormula>
    </tableColumn>
    <tableColumn id="373" xr3:uid="{19190E1B-3DD8-4245-BF60-E25F45A3F5FE}" name="351_アンモニア" dataDxfId="5">
      <calculatedColumnFormula>表３!I12</calculatedColumnFormula>
    </tableColumn>
    <tableColumn id="374" xr3:uid="{540A043A-575E-4916-BE87-F4CA51EF6BB0}" name="352_水素" dataDxfId="4">
      <calculatedColumnFormula>表３!L11</calculatedColumnFormula>
    </tableColumn>
    <tableColumn id="375" xr3:uid="{3F0B0336-B7DA-4D11-8508-6518898263FE}" name="353_アンモニア" dataDxfId="3">
      <calculatedColumnFormula>表３!L12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B855-DC39-448C-82F2-61730683E6C4}">
  <sheetPr codeName="Sheet2">
    <pageSetUpPr fitToPage="1"/>
  </sheetPr>
  <dimension ref="A1:Q67"/>
  <sheetViews>
    <sheetView tabSelected="1" view="pageBreakPreview" zoomScaleNormal="70" zoomScaleSheetLayoutView="100" workbookViewId="0">
      <selection activeCell="C47" sqref="C47:Q49"/>
    </sheetView>
  </sheetViews>
  <sheetFormatPr defaultColWidth="8.7265625" defaultRowHeight="14" x14ac:dyDescent="0.2"/>
  <cols>
    <col min="1" max="1" width="4.54296875" style="33" customWidth="1"/>
    <col min="2" max="2" width="8.7265625" style="33"/>
    <col min="3" max="4" width="4.54296875" style="33" customWidth="1"/>
    <col min="5" max="6" width="8.7265625" style="33"/>
    <col min="7" max="7" width="11.36328125" style="33" customWidth="1"/>
    <col min="8" max="8" width="14.7265625" style="33" customWidth="1"/>
    <col min="9" max="9" width="6.54296875" style="33" customWidth="1"/>
    <col min="10" max="11" width="4.54296875" style="33" customWidth="1"/>
    <col min="12" max="12" width="8.7265625" style="33"/>
    <col min="13" max="13" width="10.54296875" style="33" customWidth="1"/>
    <col min="14" max="15" width="8.7265625" style="33"/>
    <col min="16" max="16" width="10.54296875" style="33" customWidth="1"/>
    <col min="17" max="17" width="10.453125" style="33" customWidth="1"/>
    <col min="18" max="16384" width="8.7265625" style="33"/>
  </cols>
  <sheetData>
    <row r="1" spans="1:17" x14ac:dyDescent="0.2">
      <c r="A1" s="32" t="s">
        <v>0</v>
      </c>
    </row>
    <row r="2" spans="1:17" x14ac:dyDescent="0.2">
      <c r="A2" s="34"/>
    </row>
    <row r="4" spans="1:17" s="25" customFormat="1" ht="16.5" x14ac:dyDescent="0.2">
      <c r="B4" s="42" t="s">
        <v>1</v>
      </c>
      <c r="C4" s="22">
        <v>7</v>
      </c>
      <c r="D4" s="27" t="s">
        <v>2</v>
      </c>
      <c r="E4" s="28"/>
      <c r="F4" s="29"/>
      <c r="G4" s="29"/>
      <c r="H4" s="29"/>
      <c r="I4" s="284" t="s">
        <v>3</v>
      </c>
      <c r="J4" s="284"/>
      <c r="K4" s="26">
        <f>IF(C4="","",C4+1)</f>
        <v>8</v>
      </c>
      <c r="L4" s="27" t="s">
        <v>4</v>
      </c>
      <c r="M4" s="28"/>
      <c r="N4" s="28"/>
      <c r="O4" s="29"/>
      <c r="P4" s="30"/>
      <c r="Q4" s="30"/>
    </row>
    <row r="5" spans="1:17" s="25" customFormat="1" ht="16.5" x14ac:dyDescent="0.2">
      <c r="B5" s="42" t="s">
        <v>1</v>
      </c>
      <c r="C5" s="26">
        <f>IF(C4="","",C4)</f>
        <v>7</v>
      </c>
      <c r="D5" s="27" t="s">
        <v>5</v>
      </c>
      <c r="E5" s="28"/>
      <c r="F5" s="29"/>
      <c r="G5" s="29"/>
      <c r="H5" s="29"/>
      <c r="I5" s="284" t="s">
        <v>3</v>
      </c>
      <c r="J5" s="284"/>
      <c r="K5" s="26">
        <f>IF(C4="","",C4+1)</f>
        <v>8</v>
      </c>
      <c r="L5" s="27" t="s">
        <v>6</v>
      </c>
      <c r="M5" s="28"/>
      <c r="N5" s="28"/>
      <c r="O5" s="29"/>
      <c r="P5" s="30"/>
      <c r="Q5" s="31"/>
    </row>
    <row r="8" spans="1:17" ht="25" customHeight="1" x14ac:dyDescent="0.2">
      <c r="H8" s="35"/>
      <c r="N8" s="33" t="s">
        <v>7</v>
      </c>
      <c r="O8" s="316"/>
      <c r="P8" s="316"/>
      <c r="Q8" s="316"/>
    </row>
    <row r="12" spans="1:17" x14ac:dyDescent="0.2">
      <c r="A12" s="36" t="s">
        <v>8</v>
      </c>
    </row>
    <row r="13" spans="1:17" x14ac:dyDescent="0.2">
      <c r="A13" s="36"/>
    </row>
    <row r="14" spans="1:17" ht="25" customHeight="1" x14ac:dyDescent="0.2">
      <c r="G14" s="303" t="s">
        <v>9</v>
      </c>
      <c r="H14" s="303"/>
      <c r="I14" s="303"/>
      <c r="J14" s="303"/>
      <c r="K14" s="304"/>
      <c r="L14" s="285"/>
      <c r="M14" s="285"/>
      <c r="N14" s="285"/>
      <c r="O14" s="285"/>
      <c r="P14" s="285"/>
      <c r="Q14" s="285"/>
    </row>
    <row r="15" spans="1:17" ht="25" customHeight="1" x14ac:dyDescent="0.2">
      <c r="G15" s="303" t="s">
        <v>10</v>
      </c>
      <c r="H15" s="303"/>
      <c r="I15" s="303"/>
      <c r="J15" s="303"/>
      <c r="K15" s="304"/>
      <c r="L15" s="285"/>
      <c r="M15" s="285"/>
      <c r="N15" s="285"/>
      <c r="O15" s="285"/>
      <c r="P15" s="285"/>
      <c r="Q15" s="285"/>
    </row>
    <row r="16" spans="1:17" ht="18.649999999999999" customHeight="1" x14ac:dyDescent="0.2">
      <c r="G16" s="33" t="s">
        <v>11</v>
      </c>
    </row>
    <row r="18" spans="2:17" ht="25" customHeight="1" x14ac:dyDescent="0.2">
      <c r="G18" s="303" t="s">
        <v>12</v>
      </c>
      <c r="H18" s="303" t="s">
        <v>13</v>
      </c>
      <c r="I18" s="303"/>
      <c r="J18" s="303"/>
      <c r="K18" s="304"/>
      <c r="L18" s="285"/>
      <c r="M18" s="285"/>
      <c r="N18" s="285"/>
      <c r="O18" s="285"/>
      <c r="P18" s="285"/>
      <c r="Q18" s="285"/>
    </row>
    <row r="19" spans="2:17" ht="25" customHeight="1" x14ac:dyDescent="0.2">
      <c r="G19" s="303"/>
      <c r="H19" s="303" t="s">
        <v>14</v>
      </c>
      <c r="I19" s="303"/>
      <c r="J19" s="303"/>
      <c r="K19" s="304"/>
      <c r="L19" s="285"/>
      <c r="M19" s="285"/>
      <c r="N19" s="285"/>
      <c r="O19" s="285"/>
      <c r="P19" s="285"/>
      <c r="Q19" s="285"/>
    </row>
    <row r="25" spans="2:17" ht="14.15" customHeight="1" x14ac:dyDescent="0.2">
      <c r="B25" s="309" t="s">
        <v>15</v>
      </c>
      <c r="C25" s="309"/>
      <c r="D25" s="309"/>
      <c r="E25" s="309"/>
      <c r="F25" s="309"/>
      <c r="G25" s="309"/>
      <c r="H25" s="309"/>
      <c r="I25" s="309"/>
      <c r="J25" s="309"/>
      <c r="K25" s="309"/>
      <c r="L25" s="309"/>
      <c r="M25" s="309"/>
      <c r="N25" s="309"/>
      <c r="O25" s="309"/>
      <c r="P25" s="309"/>
      <c r="Q25" s="309"/>
    </row>
    <row r="26" spans="2:17" ht="14.15" customHeight="1" x14ac:dyDescent="0.2">
      <c r="B26" s="309"/>
      <c r="C26" s="309"/>
      <c r="D26" s="309"/>
      <c r="E26" s="309"/>
      <c r="F26" s="309"/>
      <c r="G26" s="309"/>
      <c r="H26" s="309"/>
      <c r="I26" s="309"/>
      <c r="J26" s="309"/>
      <c r="K26" s="309"/>
      <c r="L26" s="309"/>
      <c r="M26" s="309"/>
      <c r="N26" s="309"/>
      <c r="O26" s="309"/>
      <c r="P26" s="309"/>
      <c r="Q26" s="309"/>
    </row>
    <row r="27" spans="2:17" ht="14.15" customHeight="1" x14ac:dyDescent="0.2">
      <c r="B27" s="309"/>
      <c r="C27" s="309"/>
      <c r="D27" s="309"/>
      <c r="E27" s="309"/>
      <c r="F27" s="309"/>
      <c r="G27" s="309"/>
      <c r="H27" s="309"/>
      <c r="I27" s="309"/>
      <c r="J27" s="309"/>
      <c r="K27" s="309"/>
      <c r="L27" s="309"/>
      <c r="M27" s="309"/>
      <c r="N27" s="309"/>
      <c r="O27" s="309"/>
      <c r="P27" s="309"/>
      <c r="Q27" s="309"/>
    </row>
    <row r="28" spans="2:17" ht="14.15" customHeight="1" x14ac:dyDescent="0.2">
      <c r="B28" s="37"/>
      <c r="C28" s="37"/>
      <c r="D28" s="37"/>
      <c r="E28" s="37"/>
      <c r="F28" s="37"/>
      <c r="G28" s="37"/>
      <c r="H28" s="37"/>
      <c r="I28" s="37"/>
      <c r="J28" s="37"/>
      <c r="K28" s="37"/>
      <c r="L28" s="37"/>
      <c r="M28" s="37"/>
      <c r="N28" s="37"/>
      <c r="O28" s="37"/>
      <c r="P28" s="37"/>
      <c r="Q28" s="37"/>
    </row>
    <row r="29" spans="2:17" ht="14.15" customHeight="1" x14ac:dyDescent="0.2">
      <c r="B29" s="37"/>
      <c r="C29" s="37"/>
      <c r="D29" s="37"/>
      <c r="E29" s="37"/>
      <c r="F29" s="37"/>
      <c r="G29" s="37"/>
      <c r="H29" s="37"/>
      <c r="I29" s="37"/>
      <c r="J29" s="37"/>
      <c r="K29" s="37"/>
      <c r="L29" s="37"/>
      <c r="M29" s="37"/>
      <c r="N29" s="37"/>
      <c r="O29" s="37"/>
      <c r="P29" s="37"/>
      <c r="Q29" s="37"/>
    </row>
    <row r="35" spans="1:17" ht="14" customHeight="1" x14ac:dyDescent="0.2">
      <c r="A35" s="308" t="s">
        <v>16</v>
      </c>
      <c r="B35" s="308"/>
      <c r="C35" s="295" t="s">
        <v>17</v>
      </c>
      <c r="D35" s="295"/>
      <c r="E35" s="286"/>
      <c r="F35" s="287"/>
      <c r="G35" s="287"/>
      <c r="H35" s="287"/>
      <c r="I35" s="287"/>
      <c r="J35" s="287"/>
      <c r="K35" s="287"/>
      <c r="L35" s="287"/>
      <c r="M35" s="287"/>
      <c r="N35" s="287"/>
      <c r="O35" s="287"/>
      <c r="P35" s="287"/>
      <c r="Q35" s="288"/>
    </row>
    <row r="36" spans="1:17" ht="14" customHeight="1" x14ac:dyDescent="0.2">
      <c r="A36" s="308"/>
      <c r="B36" s="308"/>
      <c r="C36" s="295"/>
      <c r="D36" s="295"/>
      <c r="E36" s="289"/>
      <c r="F36" s="290"/>
      <c r="G36" s="290"/>
      <c r="H36" s="290"/>
      <c r="I36" s="290"/>
      <c r="J36" s="290"/>
      <c r="K36" s="290"/>
      <c r="L36" s="290"/>
      <c r="M36" s="290"/>
      <c r="N36" s="290"/>
      <c r="O36" s="290"/>
      <c r="P36" s="290"/>
      <c r="Q36" s="291"/>
    </row>
    <row r="37" spans="1:17" ht="14" customHeight="1" x14ac:dyDescent="0.2">
      <c r="A37" s="308"/>
      <c r="B37" s="308"/>
      <c r="C37" s="295"/>
      <c r="D37" s="295"/>
      <c r="E37" s="289"/>
      <c r="F37" s="290"/>
      <c r="G37" s="290"/>
      <c r="H37" s="290"/>
      <c r="I37" s="290"/>
      <c r="J37" s="290"/>
      <c r="K37" s="290"/>
      <c r="L37" s="290"/>
      <c r="M37" s="290"/>
      <c r="N37" s="290"/>
      <c r="O37" s="290"/>
      <c r="P37" s="290"/>
      <c r="Q37" s="291"/>
    </row>
    <row r="38" spans="1:17" ht="14" customHeight="1" x14ac:dyDescent="0.2">
      <c r="A38" s="308"/>
      <c r="B38" s="308"/>
      <c r="C38" s="295"/>
      <c r="D38" s="295"/>
      <c r="E38" s="292"/>
      <c r="F38" s="293"/>
      <c r="G38" s="293"/>
      <c r="H38" s="293"/>
      <c r="I38" s="293"/>
      <c r="J38" s="293"/>
      <c r="K38" s="293"/>
      <c r="L38" s="293"/>
      <c r="M38" s="293"/>
      <c r="N38" s="293"/>
      <c r="O38" s="293"/>
      <c r="P38" s="293"/>
      <c r="Q38" s="294"/>
    </row>
    <row r="39" spans="1:17" ht="14" customHeight="1" x14ac:dyDescent="0.2">
      <c r="A39" s="308"/>
      <c r="B39" s="308"/>
      <c r="C39" s="295" t="s">
        <v>18</v>
      </c>
      <c r="D39" s="295"/>
      <c r="E39" s="286" t="s">
        <v>19</v>
      </c>
      <c r="F39" s="287"/>
      <c r="G39" s="287"/>
      <c r="H39" s="287"/>
      <c r="I39" s="287"/>
      <c r="J39" s="287"/>
      <c r="K39" s="287"/>
      <c r="L39" s="287"/>
      <c r="M39" s="287"/>
      <c r="N39" s="287"/>
      <c r="O39" s="287"/>
      <c r="P39" s="287"/>
      <c r="Q39" s="288"/>
    </row>
    <row r="40" spans="1:17" ht="14" customHeight="1" x14ac:dyDescent="0.2">
      <c r="A40" s="308"/>
      <c r="B40" s="308"/>
      <c r="C40" s="295"/>
      <c r="D40" s="295"/>
      <c r="E40" s="289"/>
      <c r="F40" s="290"/>
      <c r="G40" s="290"/>
      <c r="H40" s="290"/>
      <c r="I40" s="290"/>
      <c r="J40" s="290"/>
      <c r="K40" s="290"/>
      <c r="L40" s="290"/>
      <c r="M40" s="290"/>
      <c r="N40" s="290"/>
      <c r="O40" s="290"/>
      <c r="P40" s="290"/>
      <c r="Q40" s="291"/>
    </row>
    <row r="41" spans="1:17" ht="14" customHeight="1" x14ac:dyDescent="0.2">
      <c r="A41" s="308"/>
      <c r="B41" s="308"/>
      <c r="C41" s="295"/>
      <c r="D41" s="295"/>
      <c r="E41" s="289"/>
      <c r="F41" s="290"/>
      <c r="G41" s="290"/>
      <c r="H41" s="290"/>
      <c r="I41" s="290"/>
      <c r="J41" s="290"/>
      <c r="K41" s="290"/>
      <c r="L41" s="290"/>
      <c r="M41" s="290"/>
      <c r="N41" s="290"/>
      <c r="O41" s="290"/>
      <c r="P41" s="290"/>
      <c r="Q41" s="291"/>
    </row>
    <row r="42" spans="1:17" ht="14" customHeight="1" x14ac:dyDescent="0.2">
      <c r="A42" s="308"/>
      <c r="B42" s="308"/>
      <c r="C42" s="295"/>
      <c r="D42" s="295"/>
      <c r="E42" s="292"/>
      <c r="F42" s="293"/>
      <c r="G42" s="293"/>
      <c r="H42" s="293"/>
      <c r="I42" s="293"/>
      <c r="J42" s="293"/>
      <c r="K42" s="293"/>
      <c r="L42" s="293"/>
      <c r="M42" s="293"/>
      <c r="N42" s="293"/>
      <c r="O42" s="293"/>
      <c r="P42" s="293"/>
      <c r="Q42" s="294"/>
    </row>
    <row r="43" spans="1:17" ht="14" customHeight="1" x14ac:dyDescent="0.2">
      <c r="A43" s="310" t="s">
        <v>471</v>
      </c>
      <c r="B43" s="311"/>
      <c r="C43" s="285"/>
      <c r="D43" s="285"/>
      <c r="E43" s="285"/>
      <c r="F43" s="285"/>
      <c r="G43" s="285"/>
      <c r="H43" s="285"/>
      <c r="I43" s="285"/>
      <c r="J43" s="285"/>
      <c r="K43" s="285"/>
      <c r="L43" s="285"/>
      <c r="M43" s="285"/>
      <c r="N43" s="285"/>
      <c r="O43" s="285"/>
      <c r="P43" s="285"/>
      <c r="Q43" s="285"/>
    </row>
    <row r="44" spans="1:17" ht="14" customHeight="1" x14ac:dyDescent="0.2">
      <c r="A44" s="312"/>
      <c r="B44" s="313"/>
      <c r="C44" s="285"/>
      <c r="D44" s="285"/>
      <c r="E44" s="285"/>
      <c r="F44" s="285"/>
      <c r="G44" s="285"/>
      <c r="H44" s="285"/>
      <c r="I44" s="285"/>
      <c r="J44" s="285"/>
      <c r="K44" s="285"/>
      <c r="L44" s="285"/>
      <c r="M44" s="285"/>
      <c r="N44" s="285"/>
      <c r="O44" s="285"/>
      <c r="P44" s="285"/>
      <c r="Q44" s="285"/>
    </row>
    <row r="45" spans="1:17" ht="14" customHeight="1" x14ac:dyDescent="0.2">
      <c r="A45" s="312"/>
      <c r="B45" s="313"/>
      <c r="C45" s="285"/>
      <c r="D45" s="285"/>
      <c r="E45" s="285"/>
      <c r="F45" s="285"/>
      <c r="G45" s="285"/>
      <c r="H45" s="285"/>
      <c r="I45" s="285"/>
      <c r="J45" s="285"/>
      <c r="K45" s="285"/>
      <c r="L45" s="285"/>
      <c r="M45" s="285"/>
      <c r="N45" s="285"/>
      <c r="O45" s="285"/>
      <c r="P45" s="285"/>
      <c r="Q45" s="285"/>
    </row>
    <row r="46" spans="1:17" ht="14" customHeight="1" x14ac:dyDescent="0.2">
      <c r="A46" s="314"/>
      <c r="B46" s="315"/>
      <c r="C46" s="285"/>
      <c r="D46" s="285"/>
      <c r="E46" s="285"/>
      <c r="F46" s="285"/>
      <c r="G46" s="285"/>
      <c r="H46" s="285"/>
      <c r="I46" s="285"/>
      <c r="J46" s="285"/>
      <c r="K46" s="285"/>
      <c r="L46" s="285"/>
      <c r="M46" s="285"/>
      <c r="N46" s="285"/>
      <c r="O46" s="285"/>
      <c r="P46" s="285"/>
      <c r="Q46" s="285"/>
    </row>
    <row r="47" spans="1:17" ht="23.5" customHeight="1" x14ac:dyDescent="0.2">
      <c r="A47" s="299" t="s">
        <v>20</v>
      </c>
      <c r="B47" s="301"/>
      <c r="C47" s="286"/>
      <c r="D47" s="287"/>
      <c r="E47" s="287"/>
      <c r="F47" s="287"/>
      <c r="G47" s="287"/>
      <c r="H47" s="287"/>
      <c r="I47" s="287"/>
      <c r="J47" s="287"/>
      <c r="K47" s="287"/>
      <c r="L47" s="287"/>
      <c r="M47" s="287"/>
      <c r="N47" s="287"/>
      <c r="O47" s="287"/>
      <c r="P47" s="287"/>
      <c r="Q47" s="288"/>
    </row>
    <row r="48" spans="1:17" ht="23.5" customHeight="1" x14ac:dyDescent="0.2">
      <c r="A48" s="302"/>
      <c r="B48" s="304"/>
      <c r="C48" s="289"/>
      <c r="D48" s="290"/>
      <c r="E48" s="290"/>
      <c r="F48" s="290"/>
      <c r="G48" s="290"/>
      <c r="H48" s="290"/>
      <c r="I48" s="290"/>
      <c r="J48" s="290"/>
      <c r="K48" s="290"/>
      <c r="L48" s="290"/>
      <c r="M48" s="290"/>
      <c r="N48" s="290"/>
      <c r="O48" s="290"/>
      <c r="P48" s="290"/>
      <c r="Q48" s="291"/>
    </row>
    <row r="49" spans="1:17" ht="23.5" customHeight="1" x14ac:dyDescent="0.2">
      <c r="A49" s="305"/>
      <c r="B49" s="307"/>
      <c r="C49" s="292"/>
      <c r="D49" s="293"/>
      <c r="E49" s="293"/>
      <c r="F49" s="293"/>
      <c r="G49" s="293"/>
      <c r="H49" s="293"/>
      <c r="I49" s="293"/>
      <c r="J49" s="293"/>
      <c r="K49" s="293"/>
      <c r="L49" s="293"/>
      <c r="M49" s="293"/>
      <c r="N49" s="293"/>
      <c r="O49" s="293"/>
      <c r="P49" s="293"/>
      <c r="Q49" s="294"/>
    </row>
    <row r="52" spans="1:17" ht="25" customHeight="1" x14ac:dyDescent="0.2">
      <c r="A52" s="299" t="s">
        <v>21</v>
      </c>
      <c r="B52" s="300"/>
      <c r="C52" s="300"/>
      <c r="D52" s="301"/>
      <c r="E52" s="296" t="s">
        <v>22</v>
      </c>
      <c r="F52" s="297"/>
      <c r="G52" s="298"/>
      <c r="H52" s="285"/>
      <c r="I52" s="285"/>
      <c r="J52" s="285"/>
      <c r="K52" s="285"/>
      <c r="L52" s="285"/>
      <c r="M52" s="285"/>
      <c r="N52" s="285"/>
      <c r="O52" s="285"/>
      <c r="P52" s="285"/>
      <c r="Q52" s="285"/>
    </row>
    <row r="53" spans="1:17" ht="25" customHeight="1" x14ac:dyDescent="0.2">
      <c r="A53" s="302"/>
      <c r="B53" s="303"/>
      <c r="C53" s="303"/>
      <c r="D53" s="304"/>
      <c r="E53" s="299" t="s">
        <v>23</v>
      </c>
      <c r="F53" s="300"/>
      <c r="G53" s="301"/>
      <c r="H53" s="285"/>
      <c r="I53" s="285"/>
      <c r="J53" s="285"/>
      <c r="K53" s="285"/>
      <c r="L53" s="285"/>
      <c r="M53" s="285"/>
      <c r="N53" s="285"/>
      <c r="O53" s="285"/>
      <c r="P53" s="285"/>
      <c r="Q53" s="285"/>
    </row>
    <row r="54" spans="1:17" ht="25" customHeight="1" x14ac:dyDescent="0.2">
      <c r="A54" s="302"/>
      <c r="B54" s="303"/>
      <c r="C54" s="303"/>
      <c r="D54" s="304"/>
      <c r="E54" s="38" t="s">
        <v>24</v>
      </c>
      <c r="F54" s="39"/>
      <c r="G54" s="40"/>
      <c r="H54" s="285"/>
      <c r="I54" s="285"/>
      <c r="J54" s="285"/>
      <c r="K54" s="285"/>
      <c r="L54" s="285"/>
      <c r="M54" s="285"/>
      <c r="N54" s="285"/>
      <c r="O54" s="285"/>
      <c r="P54" s="285"/>
      <c r="Q54" s="285"/>
    </row>
    <row r="55" spans="1:17" ht="25" customHeight="1" x14ac:dyDescent="0.2">
      <c r="A55" s="302"/>
      <c r="B55" s="303"/>
      <c r="C55" s="303"/>
      <c r="D55" s="304"/>
      <c r="E55" s="296" t="s">
        <v>25</v>
      </c>
      <c r="F55" s="297"/>
      <c r="G55" s="298"/>
      <c r="H55" s="285"/>
      <c r="I55" s="285"/>
      <c r="J55" s="285"/>
      <c r="K55" s="285"/>
      <c r="L55" s="285"/>
      <c r="M55" s="285"/>
      <c r="N55" s="285"/>
      <c r="O55" s="285"/>
      <c r="P55" s="285"/>
      <c r="Q55" s="285"/>
    </row>
    <row r="56" spans="1:17" ht="25" customHeight="1" x14ac:dyDescent="0.2">
      <c r="A56" s="302"/>
      <c r="B56" s="303"/>
      <c r="C56" s="303"/>
      <c r="D56" s="304"/>
      <c r="E56" s="296" t="s">
        <v>26</v>
      </c>
      <c r="F56" s="297"/>
      <c r="G56" s="298"/>
      <c r="H56" s="285"/>
      <c r="I56" s="285"/>
      <c r="J56" s="285"/>
      <c r="K56" s="285"/>
      <c r="L56" s="285"/>
      <c r="M56" s="285"/>
      <c r="N56" s="285"/>
      <c r="O56" s="285"/>
      <c r="P56" s="285"/>
      <c r="Q56" s="285"/>
    </row>
    <row r="57" spans="1:17" ht="25" customHeight="1" x14ac:dyDescent="0.2">
      <c r="A57" s="302"/>
      <c r="B57" s="303"/>
      <c r="C57" s="303"/>
      <c r="D57" s="304"/>
      <c r="E57" s="296" t="s">
        <v>27</v>
      </c>
      <c r="F57" s="297"/>
      <c r="G57" s="298"/>
      <c r="H57" s="285"/>
      <c r="I57" s="285"/>
      <c r="J57" s="285"/>
      <c r="K57" s="285"/>
      <c r="L57" s="285"/>
      <c r="M57" s="285"/>
      <c r="N57" s="285"/>
      <c r="O57" s="285"/>
      <c r="P57" s="285"/>
      <c r="Q57" s="285"/>
    </row>
    <row r="58" spans="1:17" ht="25" customHeight="1" x14ac:dyDescent="0.2">
      <c r="A58" s="305"/>
      <c r="B58" s="306"/>
      <c r="C58" s="306"/>
      <c r="D58" s="307"/>
      <c r="E58" s="296" t="s">
        <v>28</v>
      </c>
      <c r="F58" s="297"/>
      <c r="G58" s="298"/>
      <c r="H58" s="285"/>
      <c r="I58" s="285"/>
      <c r="J58" s="285"/>
      <c r="K58" s="285"/>
      <c r="L58" s="285"/>
      <c r="M58" s="285"/>
      <c r="N58" s="285"/>
      <c r="O58" s="285"/>
      <c r="P58" s="285"/>
      <c r="Q58" s="285"/>
    </row>
    <row r="59" spans="1:17" ht="34.5" customHeight="1" x14ac:dyDescent="0.2">
      <c r="A59" s="280" t="s">
        <v>789</v>
      </c>
      <c r="B59" s="280"/>
      <c r="C59" s="280"/>
      <c r="D59" s="280"/>
      <c r="E59" s="280"/>
      <c r="F59" s="280"/>
      <c r="G59" s="280"/>
      <c r="H59" s="280"/>
      <c r="I59" s="280"/>
      <c r="J59" s="280"/>
      <c r="K59" s="280"/>
      <c r="L59" s="280"/>
      <c r="M59" s="280"/>
      <c r="N59" s="280"/>
      <c r="O59" s="280"/>
      <c r="P59" s="280"/>
      <c r="Q59" s="280"/>
    </row>
    <row r="60" spans="1:17" ht="29.5" customHeight="1" x14ac:dyDescent="0.2">
      <c r="A60" s="281" t="s">
        <v>788</v>
      </c>
      <c r="B60" s="282"/>
      <c r="C60" s="282"/>
      <c r="D60" s="282"/>
      <c r="E60" s="282"/>
      <c r="F60" s="282"/>
      <c r="G60" s="282"/>
      <c r="H60" s="282"/>
      <c r="I60" s="282"/>
      <c r="J60" s="282"/>
      <c r="K60" s="282"/>
      <c r="L60" s="282"/>
      <c r="M60" s="282"/>
      <c r="N60" s="282"/>
      <c r="O60" s="282"/>
      <c r="P60" s="282"/>
      <c r="Q60" s="282"/>
    </row>
    <row r="61" spans="1:17" ht="21.5" customHeight="1" x14ac:dyDescent="0.2">
      <c r="A61" s="282" t="s">
        <v>790</v>
      </c>
      <c r="B61" s="282"/>
      <c r="C61" s="282"/>
      <c r="D61" s="282"/>
      <c r="E61" s="282"/>
      <c r="F61" s="282"/>
      <c r="G61" s="282"/>
      <c r="H61" s="282"/>
      <c r="I61" s="282"/>
      <c r="J61" s="282"/>
      <c r="K61" s="282"/>
      <c r="L61" s="282"/>
      <c r="M61" s="282"/>
      <c r="N61" s="282"/>
      <c r="O61" s="282"/>
      <c r="P61" s="282"/>
      <c r="Q61" s="282"/>
    </row>
    <row r="62" spans="1:17" x14ac:dyDescent="0.2">
      <c r="E62" s="279" t="s">
        <v>791</v>
      </c>
      <c r="F62" s="279"/>
      <c r="G62" s="279" t="s">
        <v>798</v>
      </c>
      <c r="H62" s="279"/>
      <c r="I62" s="279"/>
      <c r="J62" s="279"/>
      <c r="K62" s="279"/>
      <c r="L62" s="279"/>
      <c r="M62" s="200"/>
      <c r="N62" s="200"/>
    </row>
    <row r="63" spans="1:17" x14ac:dyDescent="0.2">
      <c r="E63" s="279"/>
      <c r="F63" s="279"/>
      <c r="G63" s="279" t="s">
        <v>796</v>
      </c>
      <c r="H63" s="279"/>
      <c r="I63" s="279" t="s">
        <v>797</v>
      </c>
      <c r="J63" s="279"/>
      <c r="K63" s="279"/>
      <c r="L63" s="279"/>
      <c r="M63" s="200"/>
      <c r="N63" s="200"/>
    </row>
    <row r="64" spans="1:17" ht="33" customHeight="1" x14ac:dyDescent="0.2">
      <c r="E64" s="283" t="s">
        <v>792</v>
      </c>
      <c r="F64" s="278"/>
      <c r="G64" s="279" t="s">
        <v>799</v>
      </c>
      <c r="H64" s="279"/>
      <c r="I64" s="279" t="s">
        <v>802</v>
      </c>
      <c r="J64" s="279"/>
      <c r="K64" s="279"/>
      <c r="L64" s="279"/>
      <c r="M64" s="200"/>
      <c r="N64" s="200"/>
    </row>
    <row r="65" spans="5:14" x14ac:dyDescent="0.2">
      <c r="E65" s="278" t="s">
        <v>793</v>
      </c>
      <c r="F65" s="278"/>
      <c r="G65" s="279" t="s">
        <v>800</v>
      </c>
      <c r="H65" s="279"/>
      <c r="I65" s="279" t="s">
        <v>803</v>
      </c>
      <c r="J65" s="279"/>
      <c r="K65" s="279"/>
      <c r="L65" s="279"/>
      <c r="M65" s="200"/>
      <c r="N65" s="200"/>
    </row>
    <row r="66" spans="5:14" x14ac:dyDescent="0.2">
      <c r="E66" s="278" t="s">
        <v>794</v>
      </c>
      <c r="F66" s="278"/>
      <c r="G66" s="279" t="s">
        <v>801</v>
      </c>
      <c r="H66" s="279"/>
      <c r="I66" s="279" t="s">
        <v>803</v>
      </c>
      <c r="J66" s="279"/>
      <c r="K66" s="279"/>
      <c r="L66" s="279"/>
      <c r="M66" s="200"/>
      <c r="N66" s="200"/>
    </row>
    <row r="67" spans="5:14" x14ac:dyDescent="0.2">
      <c r="E67" s="278" t="s">
        <v>795</v>
      </c>
      <c r="F67" s="278"/>
      <c r="G67" s="279" t="s">
        <v>801</v>
      </c>
      <c r="H67" s="279"/>
      <c r="I67" s="279" t="s">
        <v>804</v>
      </c>
      <c r="J67" s="279"/>
      <c r="K67" s="279"/>
      <c r="L67" s="279"/>
      <c r="M67" s="200"/>
      <c r="N67" s="200"/>
    </row>
  </sheetData>
  <sheetProtection algorithmName="SHA-512" hashValue="rgDKqXamag11V21l1vu+Q7WcNH/ASzzZGW8HgSWBwtT2Mo1OqakNqM3PFNgnTSFB7udvTQ4NTr0DPGBlC1C0bg==" saltValue="M/4VNmW8l/DQ8xkXeJZyIQ==" spinCount="100000" sheet="1" formatCells="0" formatColumns="0" formatRows="0"/>
  <mergeCells count="54">
    <mergeCell ref="O8:Q8"/>
    <mergeCell ref="L15:Q15"/>
    <mergeCell ref="L14:Q14"/>
    <mergeCell ref="G15:K15"/>
    <mergeCell ref="G14:K14"/>
    <mergeCell ref="G18:G19"/>
    <mergeCell ref="A47:B49"/>
    <mergeCell ref="A35:B42"/>
    <mergeCell ref="L19:Q19"/>
    <mergeCell ref="L18:Q18"/>
    <mergeCell ref="H19:K19"/>
    <mergeCell ref="H18:K18"/>
    <mergeCell ref="B25:Q27"/>
    <mergeCell ref="A43:B46"/>
    <mergeCell ref="E53:G53"/>
    <mergeCell ref="E55:G55"/>
    <mergeCell ref="E56:G56"/>
    <mergeCell ref="C43:Q46"/>
    <mergeCell ref="E57:G57"/>
    <mergeCell ref="I4:J4"/>
    <mergeCell ref="H58:Q58"/>
    <mergeCell ref="H57:Q57"/>
    <mergeCell ref="H56:Q56"/>
    <mergeCell ref="H55:Q55"/>
    <mergeCell ref="H53:Q54"/>
    <mergeCell ref="H52:Q52"/>
    <mergeCell ref="C47:Q49"/>
    <mergeCell ref="E39:Q42"/>
    <mergeCell ref="E35:Q38"/>
    <mergeCell ref="C39:D42"/>
    <mergeCell ref="E58:G58"/>
    <mergeCell ref="C35:D38"/>
    <mergeCell ref="A52:D58"/>
    <mergeCell ref="I5:J5"/>
    <mergeCell ref="E52:G52"/>
    <mergeCell ref="A59:Q59"/>
    <mergeCell ref="A60:Q60"/>
    <mergeCell ref="A61:Q61"/>
    <mergeCell ref="E64:F64"/>
    <mergeCell ref="I63:L63"/>
    <mergeCell ref="E65:F65"/>
    <mergeCell ref="E66:F66"/>
    <mergeCell ref="E67:F67"/>
    <mergeCell ref="E62:F63"/>
    <mergeCell ref="G63:H63"/>
    <mergeCell ref="G62:L62"/>
    <mergeCell ref="G64:H64"/>
    <mergeCell ref="I64:L64"/>
    <mergeCell ref="G65:H65"/>
    <mergeCell ref="I65:L65"/>
    <mergeCell ref="G66:H66"/>
    <mergeCell ref="G67:H67"/>
    <mergeCell ref="I66:L66"/>
    <mergeCell ref="I67:L67"/>
  </mergeCells>
  <phoneticPr fontId="4"/>
  <dataValidations count="3">
    <dataValidation type="list" allowBlank="1" showInputMessage="1" showErrorMessage="1" sqref="E35:Q38" xr:uid="{885B7467-4226-4F2F-A113-8804B7CB3608}">
      <formula1>大分類</formula1>
    </dataValidation>
    <dataValidation type="list" allowBlank="1" showInputMessage="1" showErrorMessage="1" sqref="E39" xr:uid="{21617C7F-BF02-451F-B22B-305C36E323A1}">
      <formula1>INDIRECT($E$35)</formula1>
    </dataValidation>
    <dataValidation imeMode="halfAlpha" allowBlank="1" showInputMessage="1" showErrorMessage="1" sqref="H58:Q58 H56:Q57 L14:Q14" xr:uid="{5AC848AB-722B-4D6A-B0C0-AC9FA3010A4B}"/>
  </dataValidations>
  <pageMargins left="0.7" right="0.7" top="0.75" bottom="0.75" header="0.3" footer="0.3"/>
  <pageSetup paperSize="9" scale="67" fitToHeight="0" orientation="portrait" r:id="rId1"/>
  <rowBreaks count="1" manualBreakCount="1">
    <brk id="58"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6B386F6-3B05-4AD3-BF78-EC3BA3DDB248}">
          <x14:formula1>
            <xm:f>産業分類表!$A$31</xm:f>
          </x14:formula1>
          <xm:sqref>Q5</xm:sqref>
        </x14:dataValidation>
        <x14:dataValidation type="list" allowBlank="1" showInputMessage="1" showErrorMessage="1" xr:uid="{FD427E1C-12EC-446B-B52B-01847C01CA9C}">
          <x14:formula1>
            <xm:f>産業分類表!$A$40:$A$43</xm:f>
          </x14:formula1>
          <xm:sqref>C43:Q46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DEE4-3B7E-4EB8-BC14-17076B5952FC}">
  <sheetPr>
    <pageSetUpPr fitToPage="1"/>
  </sheetPr>
  <dimension ref="A1:AC97"/>
  <sheetViews>
    <sheetView view="pageBreakPreview" zoomScale="85" zoomScaleNormal="85" zoomScaleSheetLayoutView="85" workbookViewId="0">
      <selection activeCell="V46" sqref="V46"/>
    </sheetView>
  </sheetViews>
  <sheetFormatPr defaultColWidth="8.7265625" defaultRowHeight="14" x14ac:dyDescent="0.2"/>
  <cols>
    <col min="1" max="3" width="8.7265625" style="33"/>
    <col min="4" max="5" width="12.7265625" style="33" customWidth="1"/>
    <col min="6" max="6" width="5.54296875" style="33" customWidth="1"/>
    <col min="7" max="7" width="6.54296875" style="33" customWidth="1"/>
    <col min="8" max="8" width="9.26953125" style="33" bestFit="1" customWidth="1"/>
    <col min="9" max="9" width="9.1796875" style="33" bestFit="1" customWidth="1"/>
    <col min="10" max="10" width="6.1796875" style="33" customWidth="1"/>
    <col min="11" max="11" width="6.54296875" style="33" customWidth="1"/>
    <col min="12" max="12" width="9.26953125" style="33" bestFit="1" customWidth="1"/>
    <col min="13" max="13" width="9.1796875" style="33" bestFit="1" customWidth="1"/>
    <col min="14" max="14" width="6.1796875" style="33" customWidth="1"/>
    <col min="15" max="15" width="6.54296875" style="33" customWidth="1"/>
    <col min="16" max="16" width="9.26953125" style="33" bestFit="1" customWidth="1"/>
    <col min="17" max="17" width="9.1796875" style="33" customWidth="1"/>
    <col min="18" max="18" width="6.81640625" style="33" customWidth="1"/>
    <col min="19" max="19" width="8.7265625" style="33"/>
    <col min="20" max="22" width="9.54296875" style="33" customWidth="1"/>
    <col min="23" max="23" width="12.36328125" style="33" customWidth="1"/>
    <col min="24" max="24" width="9.453125" style="33" customWidth="1"/>
    <col min="25" max="16384" width="8.7265625" style="33"/>
  </cols>
  <sheetData>
    <row r="1" spans="1:24" ht="16.5" x14ac:dyDescent="0.2">
      <c r="A1" s="133" t="s">
        <v>29</v>
      </c>
      <c r="B1" s="134"/>
      <c r="C1" s="134"/>
      <c r="D1" s="134"/>
      <c r="E1" s="134"/>
      <c r="F1" s="134"/>
      <c r="G1" s="134"/>
      <c r="H1" s="134"/>
      <c r="I1" s="134"/>
      <c r="J1" s="134"/>
      <c r="K1" s="134"/>
      <c r="L1" s="134"/>
      <c r="M1" s="134"/>
      <c r="N1" s="134"/>
      <c r="O1" s="134"/>
      <c r="P1" s="134"/>
      <c r="Q1" s="134"/>
      <c r="R1" s="134"/>
      <c r="S1" s="134"/>
      <c r="T1" s="134"/>
      <c r="U1" s="134"/>
      <c r="V1" s="134"/>
      <c r="W1" s="134"/>
      <c r="X1" s="134"/>
    </row>
    <row r="2" spans="1:24" x14ac:dyDescent="0.2">
      <c r="A2" s="134"/>
      <c r="B2" s="134"/>
      <c r="C2" s="134"/>
      <c r="D2" s="134"/>
      <c r="E2" s="134"/>
      <c r="F2" s="134"/>
      <c r="G2" s="134"/>
      <c r="H2" s="134"/>
      <c r="I2" s="134"/>
      <c r="J2" s="134"/>
      <c r="K2" s="134"/>
      <c r="L2" s="134"/>
      <c r="M2" s="134"/>
      <c r="N2" s="134"/>
      <c r="O2" s="134"/>
      <c r="P2" s="134"/>
      <c r="Q2" s="134"/>
      <c r="R2" s="134"/>
      <c r="S2" s="134"/>
      <c r="T2" s="134"/>
      <c r="U2" s="134"/>
      <c r="V2" s="134"/>
      <c r="W2" s="134"/>
      <c r="X2" s="134"/>
    </row>
    <row r="3" spans="1:24" ht="26.5" customHeight="1" x14ac:dyDescent="0.2">
      <c r="A3" s="388" t="s">
        <v>30</v>
      </c>
      <c r="B3" s="388"/>
      <c r="C3" s="286"/>
      <c r="D3" s="287"/>
      <c r="E3" s="287"/>
      <c r="F3" s="287"/>
      <c r="G3" s="287"/>
      <c r="H3" s="287"/>
      <c r="I3" s="287"/>
      <c r="J3" s="287"/>
      <c r="K3" s="287"/>
      <c r="L3" s="287"/>
      <c r="M3" s="287"/>
      <c r="N3" s="287"/>
      <c r="O3" s="287"/>
      <c r="P3" s="287"/>
      <c r="Q3" s="288"/>
      <c r="R3" s="114"/>
      <c r="S3" s="113"/>
      <c r="T3" s="113"/>
      <c r="U3" s="113"/>
      <c r="V3" s="113"/>
      <c r="W3" s="113"/>
      <c r="X3" s="113"/>
    </row>
    <row r="4" spans="1:24" ht="26.5" customHeight="1" x14ac:dyDescent="0.2">
      <c r="A4" s="388"/>
      <c r="B4" s="388"/>
      <c r="C4" s="289"/>
      <c r="D4" s="290"/>
      <c r="E4" s="290"/>
      <c r="F4" s="290"/>
      <c r="G4" s="290"/>
      <c r="H4" s="290"/>
      <c r="I4" s="290"/>
      <c r="J4" s="290"/>
      <c r="K4" s="290"/>
      <c r="L4" s="290"/>
      <c r="M4" s="290"/>
      <c r="N4" s="290"/>
      <c r="O4" s="290"/>
      <c r="P4" s="290"/>
      <c r="Q4" s="291"/>
      <c r="R4" s="114"/>
      <c r="S4" s="113"/>
      <c r="T4" s="113"/>
      <c r="U4" s="113"/>
      <c r="V4" s="113"/>
      <c r="W4" s="113"/>
      <c r="X4" s="113"/>
    </row>
    <row r="5" spans="1:24" ht="26.5" customHeight="1" x14ac:dyDescent="0.2">
      <c r="A5" s="388"/>
      <c r="B5" s="388"/>
      <c r="C5" s="292"/>
      <c r="D5" s="293"/>
      <c r="E5" s="293"/>
      <c r="F5" s="293"/>
      <c r="G5" s="293"/>
      <c r="H5" s="293"/>
      <c r="I5" s="293"/>
      <c r="J5" s="293"/>
      <c r="K5" s="293"/>
      <c r="L5" s="293"/>
      <c r="M5" s="293"/>
      <c r="N5" s="293"/>
      <c r="O5" s="293"/>
      <c r="P5" s="293"/>
      <c r="Q5" s="294"/>
      <c r="R5" s="114"/>
      <c r="S5" s="113"/>
      <c r="T5" s="113"/>
      <c r="U5" s="113"/>
      <c r="V5" s="113"/>
      <c r="W5" s="113"/>
      <c r="X5" s="113"/>
    </row>
    <row r="6" spans="1:24" ht="21" customHeight="1" x14ac:dyDescent="0.2">
      <c r="A6" s="345" t="s">
        <v>31</v>
      </c>
      <c r="B6" s="345"/>
      <c r="C6" s="286"/>
      <c r="D6" s="287"/>
      <c r="E6" s="287"/>
      <c r="F6" s="287"/>
      <c r="G6" s="287"/>
      <c r="H6" s="287"/>
      <c r="I6" s="287"/>
      <c r="J6" s="287"/>
      <c r="K6" s="287"/>
      <c r="L6" s="287"/>
      <c r="M6" s="287"/>
      <c r="N6" s="287"/>
      <c r="O6" s="287"/>
      <c r="P6" s="287"/>
      <c r="Q6" s="288"/>
      <c r="R6" s="114"/>
      <c r="S6" s="113"/>
      <c r="T6" s="113"/>
      <c r="U6" s="113"/>
      <c r="V6" s="113"/>
      <c r="W6" s="113"/>
      <c r="X6" s="113"/>
    </row>
    <row r="7" spans="1:24" ht="21" customHeight="1" x14ac:dyDescent="0.2">
      <c r="A7" s="345"/>
      <c r="B7" s="345"/>
      <c r="C7" s="289"/>
      <c r="D7" s="290"/>
      <c r="E7" s="290"/>
      <c r="F7" s="290"/>
      <c r="G7" s="290"/>
      <c r="H7" s="290"/>
      <c r="I7" s="290"/>
      <c r="J7" s="290"/>
      <c r="K7" s="290"/>
      <c r="L7" s="290"/>
      <c r="M7" s="290"/>
      <c r="N7" s="290"/>
      <c r="O7" s="290"/>
      <c r="P7" s="290"/>
      <c r="Q7" s="291"/>
      <c r="R7" s="114"/>
      <c r="S7" s="113"/>
      <c r="T7" s="113"/>
      <c r="U7" s="113"/>
      <c r="V7" s="113"/>
      <c r="W7" s="113"/>
      <c r="X7" s="113"/>
    </row>
    <row r="8" spans="1:24" ht="21" customHeight="1" x14ac:dyDescent="0.2">
      <c r="A8" s="345"/>
      <c r="B8" s="345"/>
      <c r="C8" s="292"/>
      <c r="D8" s="293"/>
      <c r="E8" s="293"/>
      <c r="F8" s="293"/>
      <c r="G8" s="293"/>
      <c r="H8" s="293"/>
      <c r="I8" s="293"/>
      <c r="J8" s="293"/>
      <c r="K8" s="293"/>
      <c r="L8" s="293"/>
      <c r="M8" s="293"/>
      <c r="N8" s="293"/>
      <c r="O8" s="293"/>
      <c r="P8" s="293"/>
      <c r="Q8" s="294"/>
      <c r="R8" s="114"/>
      <c r="S8" s="113"/>
      <c r="T8" s="113"/>
      <c r="U8" s="113"/>
      <c r="V8" s="113"/>
      <c r="W8" s="113"/>
      <c r="X8" s="113"/>
    </row>
    <row r="9" spans="1:24" x14ac:dyDescent="0.2">
      <c r="A9" s="317" t="s">
        <v>32</v>
      </c>
      <c r="B9" s="426"/>
      <c r="C9" s="422" t="str">
        <f>IF(様式第１号!C4&gt;0,"令和"&amp;様式第１号!K4&amp;"年度","令和○年度")</f>
        <v>令和8年度</v>
      </c>
      <c r="D9" s="423"/>
      <c r="E9" s="423"/>
      <c r="F9" s="423"/>
      <c r="G9" s="423"/>
      <c r="H9" s="423"/>
      <c r="I9" s="423"/>
      <c r="J9" s="423"/>
      <c r="K9" s="423"/>
      <c r="L9" s="423"/>
      <c r="M9" s="423"/>
      <c r="N9" s="423"/>
      <c r="O9" s="423"/>
      <c r="P9" s="423"/>
      <c r="Q9" s="424"/>
      <c r="R9" s="113"/>
      <c r="S9" s="113"/>
      <c r="T9" s="113"/>
      <c r="U9" s="113"/>
      <c r="V9" s="113"/>
      <c r="W9" s="113"/>
      <c r="X9" s="113"/>
    </row>
    <row r="10" spans="1:24" ht="16.5" customHeight="1" x14ac:dyDescent="0.2">
      <c r="A10" s="427"/>
      <c r="B10" s="428"/>
      <c r="C10" s="431"/>
      <c r="D10" s="432"/>
      <c r="E10" s="432"/>
      <c r="F10" s="432"/>
      <c r="G10" s="432"/>
      <c r="H10" s="432"/>
      <c r="I10" s="432"/>
      <c r="J10" s="432"/>
      <c r="K10" s="432"/>
      <c r="L10" s="432"/>
      <c r="M10" s="432"/>
      <c r="N10" s="432"/>
      <c r="O10" s="432"/>
      <c r="P10" s="432"/>
      <c r="Q10" s="433"/>
      <c r="R10" s="113"/>
      <c r="S10" s="113"/>
      <c r="T10" s="113"/>
      <c r="U10" s="113"/>
      <c r="V10" s="113"/>
      <c r="W10" s="113"/>
      <c r="X10" s="113"/>
    </row>
    <row r="11" spans="1:24" x14ac:dyDescent="0.2">
      <c r="A11" s="429"/>
      <c r="B11" s="430"/>
      <c r="C11" s="416"/>
      <c r="D11" s="417"/>
      <c r="E11" s="417"/>
      <c r="F11" s="417"/>
      <c r="G11" s="417"/>
      <c r="H11" s="417"/>
      <c r="I11" s="417"/>
      <c r="J11" s="417"/>
      <c r="K11" s="417"/>
      <c r="L11" s="417"/>
      <c r="M11" s="417"/>
      <c r="N11" s="417"/>
      <c r="O11" s="417"/>
      <c r="P11" s="417"/>
      <c r="Q11" s="418"/>
      <c r="R11" s="113"/>
      <c r="S11" s="113"/>
      <c r="T11" s="113"/>
      <c r="U11" s="113"/>
      <c r="V11" s="113"/>
      <c r="W11" s="113"/>
      <c r="X11" s="113"/>
    </row>
    <row r="12" spans="1:24" ht="25" customHeight="1" x14ac:dyDescent="0.2">
      <c r="A12" s="317" t="s">
        <v>33</v>
      </c>
      <c r="B12" s="318"/>
      <c r="C12" s="434"/>
      <c r="D12" s="436" t="s">
        <v>34</v>
      </c>
      <c r="E12" s="437"/>
      <c r="F12" s="437"/>
      <c r="G12" s="437"/>
      <c r="H12" s="437"/>
      <c r="I12" s="437"/>
      <c r="J12" s="437"/>
      <c r="K12" s="437"/>
      <c r="L12" s="437"/>
      <c r="M12" s="437"/>
      <c r="N12" s="437"/>
      <c r="O12" s="437"/>
      <c r="P12" s="437"/>
      <c r="Q12" s="438"/>
      <c r="R12" s="115"/>
      <c r="S12" s="113"/>
      <c r="T12" s="113"/>
      <c r="U12" s="113"/>
      <c r="V12" s="113"/>
      <c r="W12" s="113"/>
      <c r="X12" s="113"/>
    </row>
    <row r="13" spans="1:24" ht="25" customHeight="1" x14ac:dyDescent="0.2">
      <c r="A13" s="319"/>
      <c r="B13" s="320"/>
      <c r="C13" s="435"/>
      <c r="D13" s="439"/>
      <c r="E13" s="440"/>
      <c r="F13" s="440"/>
      <c r="G13" s="440"/>
      <c r="H13" s="440"/>
      <c r="I13" s="440"/>
      <c r="J13" s="440"/>
      <c r="K13" s="440"/>
      <c r="L13" s="440"/>
      <c r="M13" s="440"/>
      <c r="N13" s="440"/>
      <c r="O13" s="440"/>
      <c r="P13" s="440"/>
      <c r="Q13" s="441"/>
      <c r="R13" s="115"/>
      <c r="S13" s="113"/>
      <c r="T13" s="113"/>
      <c r="U13" s="113"/>
      <c r="V13" s="113"/>
      <c r="W13" s="113"/>
      <c r="X13" s="113"/>
    </row>
    <row r="14" spans="1:24" ht="25" customHeight="1" x14ac:dyDescent="0.2">
      <c r="A14" s="319"/>
      <c r="B14" s="320"/>
      <c r="C14" s="434"/>
      <c r="D14" s="436" t="s">
        <v>35</v>
      </c>
      <c r="E14" s="437"/>
      <c r="F14" s="437"/>
      <c r="G14" s="437"/>
      <c r="H14" s="437"/>
      <c r="I14" s="437"/>
      <c r="J14" s="437"/>
      <c r="K14" s="437"/>
      <c r="L14" s="437"/>
      <c r="M14" s="437"/>
      <c r="N14" s="437"/>
      <c r="O14" s="437"/>
      <c r="P14" s="437"/>
      <c r="Q14" s="438"/>
      <c r="R14" s="115"/>
      <c r="S14" s="113"/>
      <c r="T14" s="113"/>
      <c r="U14" s="113"/>
      <c r="V14" s="113"/>
      <c r="W14" s="113"/>
      <c r="X14" s="113"/>
    </row>
    <row r="15" spans="1:24" ht="25" customHeight="1" x14ac:dyDescent="0.2">
      <c r="A15" s="319"/>
      <c r="B15" s="320"/>
      <c r="C15" s="435"/>
      <c r="D15" s="439"/>
      <c r="E15" s="440"/>
      <c r="F15" s="440"/>
      <c r="G15" s="440"/>
      <c r="H15" s="440"/>
      <c r="I15" s="440"/>
      <c r="J15" s="440"/>
      <c r="K15" s="440"/>
      <c r="L15" s="440"/>
      <c r="M15" s="440"/>
      <c r="N15" s="440"/>
      <c r="O15" s="440"/>
      <c r="P15" s="440"/>
      <c r="Q15" s="441"/>
      <c r="R15" s="115"/>
      <c r="S15" s="113"/>
      <c r="T15" s="113"/>
      <c r="U15" s="113"/>
      <c r="V15" s="113"/>
      <c r="W15" s="113"/>
      <c r="X15" s="113"/>
    </row>
    <row r="16" spans="1:24" ht="25" customHeight="1" x14ac:dyDescent="0.2">
      <c r="A16" s="319"/>
      <c r="B16" s="320"/>
      <c r="C16" s="434"/>
      <c r="D16" s="436" t="s">
        <v>36</v>
      </c>
      <c r="E16" s="437"/>
      <c r="F16" s="437"/>
      <c r="G16" s="437"/>
      <c r="H16" s="437"/>
      <c r="I16" s="437"/>
      <c r="J16" s="437"/>
      <c r="K16" s="437"/>
      <c r="L16" s="437"/>
      <c r="M16" s="437"/>
      <c r="N16" s="437"/>
      <c r="O16" s="437"/>
      <c r="P16" s="437"/>
      <c r="Q16" s="438"/>
      <c r="R16" s="115"/>
      <c r="S16" s="113"/>
      <c r="T16" s="113"/>
      <c r="U16" s="113"/>
      <c r="V16" s="113"/>
      <c r="W16" s="113"/>
      <c r="X16" s="113"/>
    </row>
    <row r="17" spans="1:24" ht="25" customHeight="1" x14ac:dyDescent="0.2">
      <c r="A17" s="319"/>
      <c r="B17" s="320"/>
      <c r="C17" s="435"/>
      <c r="D17" s="439"/>
      <c r="E17" s="440"/>
      <c r="F17" s="440"/>
      <c r="G17" s="440"/>
      <c r="H17" s="440"/>
      <c r="I17" s="440"/>
      <c r="J17" s="440"/>
      <c r="K17" s="440"/>
      <c r="L17" s="440"/>
      <c r="M17" s="440"/>
      <c r="N17" s="440"/>
      <c r="O17" s="440"/>
      <c r="P17" s="440"/>
      <c r="Q17" s="441"/>
      <c r="R17" s="115"/>
      <c r="S17" s="113"/>
      <c r="T17" s="113"/>
      <c r="U17" s="113"/>
      <c r="V17" s="113"/>
      <c r="W17" s="113"/>
      <c r="X17" s="113"/>
    </row>
    <row r="18" spans="1:24" ht="25" customHeight="1" x14ac:dyDescent="0.2">
      <c r="A18" s="319"/>
      <c r="B18" s="320"/>
      <c r="C18" s="434"/>
      <c r="D18" s="442" t="s">
        <v>37</v>
      </c>
      <c r="E18" s="443"/>
      <c r="F18" s="443"/>
      <c r="G18" s="443"/>
      <c r="H18" s="443"/>
      <c r="I18" s="443"/>
      <c r="J18" s="443"/>
      <c r="K18" s="443"/>
      <c r="L18" s="443"/>
      <c r="M18" s="443"/>
      <c r="N18" s="443"/>
      <c r="O18" s="443"/>
      <c r="P18" s="443"/>
      <c r="Q18" s="444"/>
      <c r="R18" s="116"/>
      <c r="S18" s="113"/>
      <c r="T18" s="113"/>
      <c r="U18" s="113"/>
      <c r="V18" s="113"/>
      <c r="W18" s="113"/>
      <c r="X18" s="113"/>
    </row>
    <row r="19" spans="1:24" ht="25" customHeight="1" x14ac:dyDescent="0.2">
      <c r="A19" s="321"/>
      <c r="B19" s="322"/>
      <c r="C19" s="435"/>
      <c r="D19" s="445"/>
      <c r="E19" s="446"/>
      <c r="F19" s="446"/>
      <c r="G19" s="446"/>
      <c r="H19" s="446"/>
      <c r="I19" s="446"/>
      <c r="J19" s="446"/>
      <c r="K19" s="446"/>
      <c r="L19" s="446"/>
      <c r="M19" s="446"/>
      <c r="N19" s="446"/>
      <c r="O19" s="446"/>
      <c r="P19" s="446"/>
      <c r="Q19" s="447"/>
      <c r="R19" s="116"/>
      <c r="S19" s="113"/>
      <c r="T19" s="113"/>
      <c r="U19" s="113"/>
      <c r="V19" s="113"/>
      <c r="W19" s="113"/>
      <c r="X19" s="113"/>
    </row>
    <row r="20" spans="1:24" x14ac:dyDescent="0.2">
      <c r="A20" s="134"/>
      <c r="B20" s="134"/>
      <c r="C20" s="113"/>
      <c r="D20" s="113"/>
      <c r="E20" s="113"/>
      <c r="F20" s="113"/>
      <c r="G20" s="113"/>
      <c r="H20" s="113"/>
      <c r="I20" s="113"/>
      <c r="J20" s="113"/>
      <c r="K20" s="113"/>
      <c r="L20" s="113"/>
      <c r="M20" s="113"/>
      <c r="N20" s="113"/>
      <c r="O20" s="113"/>
      <c r="P20" s="113"/>
      <c r="Q20" s="113"/>
      <c r="R20" s="113"/>
      <c r="S20" s="113"/>
      <c r="T20" s="113"/>
      <c r="U20" s="113"/>
      <c r="V20" s="113"/>
      <c r="W20" s="113"/>
      <c r="X20" s="113"/>
    </row>
    <row r="21" spans="1:24" ht="24.65" customHeight="1" x14ac:dyDescent="0.2">
      <c r="A21" s="317" t="s">
        <v>38</v>
      </c>
      <c r="B21" s="318"/>
      <c r="C21" s="323" t="s">
        <v>39</v>
      </c>
      <c r="D21" s="323"/>
      <c r="E21" s="400"/>
      <c r="F21" s="325" t="s">
        <v>40</v>
      </c>
      <c r="G21" s="325"/>
      <c r="H21" s="325"/>
      <c r="I21" s="325"/>
      <c r="J21" s="325"/>
      <c r="K21" s="325"/>
      <c r="L21" s="325"/>
      <c r="M21" s="325"/>
      <c r="N21" s="135"/>
      <c r="O21" s="135"/>
      <c r="P21" s="135"/>
      <c r="Q21" s="135"/>
      <c r="R21" s="134"/>
      <c r="S21" s="134"/>
      <c r="T21" s="377" t="s">
        <v>41</v>
      </c>
      <c r="U21" s="377"/>
      <c r="V21" s="377"/>
      <c r="W21" s="134"/>
      <c r="X21" s="134"/>
    </row>
    <row r="22" spans="1:24" ht="24.65" customHeight="1" x14ac:dyDescent="0.2">
      <c r="A22" s="319"/>
      <c r="B22" s="320"/>
      <c r="C22" s="323"/>
      <c r="D22" s="323"/>
      <c r="E22" s="400"/>
      <c r="F22" s="136"/>
      <c r="G22" s="134"/>
      <c r="H22" s="134"/>
      <c r="I22" s="134"/>
      <c r="J22" s="326" t="s">
        <v>42</v>
      </c>
      <c r="K22" s="327"/>
      <c r="L22" s="327"/>
      <c r="M22" s="327"/>
      <c r="N22" s="327"/>
      <c r="O22" s="327"/>
      <c r="P22" s="327"/>
      <c r="Q22" s="328"/>
      <c r="R22" s="137"/>
      <c r="S22" s="134"/>
      <c r="T22" s="377"/>
      <c r="U22" s="377"/>
      <c r="V22" s="377"/>
      <c r="W22" s="134"/>
      <c r="X22" s="134"/>
    </row>
    <row r="23" spans="1:24" ht="28" customHeight="1" x14ac:dyDescent="0.2">
      <c r="A23" s="319"/>
      <c r="B23" s="320"/>
      <c r="C23" s="402" t="s">
        <v>43</v>
      </c>
      <c r="D23" s="402"/>
      <c r="E23" s="402"/>
      <c r="F23" s="387" t="s">
        <v>44</v>
      </c>
      <c r="G23" s="387"/>
      <c r="H23" s="387"/>
      <c r="I23" s="387"/>
      <c r="J23" s="388" t="s">
        <v>45</v>
      </c>
      <c r="K23" s="388"/>
      <c r="L23" s="388"/>
      <c r="M23" s="388"/>
      <c r="N23" s="387" t="s">
        <v>46</v>
      </c>
      <c r="O23" s="388"/>
      <c r="P23" s="388"/>
      <c r="Q23" s="388"/>
      <c r="R23" s="138"/>
      <c r="S23" s="134"/>
      <c r="T23" s="422" t="s">
        <v>47</v>
      </c>
      <c r="U23" s="423"/>
      <c r="V23" s="424"/>
      <c r="W23" s="134"/>
      <c r="X23" s="134"/>
    </row>
    <row r="24" spans="1:24" ht="24" x14ac:dyDescent="0.2">
      <c r="A24" s="319"/>
      <c r="B24" s="320"/>
      <c r="C24" s="405"/>
      <c r="D24" s="405"/>
      <c r="E24" s="405"/>
      <c r="F24" s="422" t="s">
        <v>48</v>
      </c>
      <c r="G24" s="423"/>
      <c r="H24" s="138">
        <f>IF(様式第１号!C4="","",様式第１号!C4)</f>
        <v>7</v>
      </c>
      <c r="I24" s="139" t="s">
        <v>49</v>
      </c>
      <c r="J24" s="422" t="s">
        <v>48</v>
      </c>
      <c r="K24" s="423"/>
      <c r="L24" s="138">
        <f>H24</f>
        <v>7</v>
      </c>
      <c r="M24" s="139" t="s">
        <v>50</v>
      </c>
      <c r="N24" s="422" t="s">
        <v>48</v>
      </c>
      <c r="O24" s="423"/>
      <c r="P24" s="138">
        <f>IF(様式第１号!C4=0,"",様式第１号!C4+1)</f>
        <v>8</v>
      </c>
      <c r="Q24" s="139" t="s">
        <v>49</v>
      </c>
      <c r="R24" s="140"/>
      <c r="S24" s="134"/>
      <c r="T24" s="141" t="s">
        <v>48</v>
      </c>
      <c r="U24" s="138">
        <f>IF(様式第１号!C4="","",様式第１号!C4-1)</f>
        <v>6</v>
      </c>
      <c r="V24" s="139" t="s">
        <v>50</v>
      </c>
      <c r="W24" s="134"/>
      <c r="X24" s="134"/>
    </row>
    <row r="25" spans="1:24" ht="14" customHeight="1" x14ac:dyDescent="0.2">
      <c r="A25" s="319"/>
      <c r="B25" s="320"/>
      <c r="C25" s="408"/>
      <c r="D25" s="408"/>
      <c r="E25" s="408"/>
      <c r="F25" s="416" t="s">
        <v>51</v>
      </c>
      <c r="G25" s="417"/>
      <c r="H25" s="417"/>
      <c r="I25" s="418"/>
      <c r="J25" s="416" t="s">
        <v>52</v>
      </c>
      <c r="K25" s="417"/>
      <c r="L25" s="417"/>
      <c r="M25" s="418"/>
      <c r="N25" s="416" t="s">
        <v>51</v>
      </c>
      <c r="O25" s="417"/>
      <c r="P25" s="417"/>
      <c r="Q25" s="418"/>
      <c r="R25" s="138"/>
      <c r="S25" s="134"/>
      <c r="T25" s="416" t="s">
        <v>52</v>
      </c>
      <c r="U25" s="417"/>
      <c r="V25" s="418"/>
      <c r="W25" s="134"/>
      <c r="X25" s="134"/>
    </row>
    <row r="26" spans="1:24" ht="36" customHeight="1" x14ac:dyDescent="0.2">
      <c r="A26" s="319"/>
      <c r="B26" s="320"/>
      <c r="C26" s="402" t="s">
        <v>53</v>
      </c>
      <c r="D26" s="419" t="s">
        <v>54</v>
      </c>
      <c r="E26" s="419"/>
      <c r="F26" s="117"/>
      <c r="G26" s="113"/>
      <c r="H26" s="43"/>
      <c r="I26" s="119" t="s">
        <v>55</v>
      </c>
      <c r="J26" s="117"/>
      <c r="K26" s="113"/>
      <c r="L26" s="43"/>
      <c r="M26" s="119" t="s">
        <v>55</v>
      </c>
      <c r="N26" s="117"/>
      <c r="O26" s="113"/>
      <c r="P26" s="43"/>
      <c r="Q26" s="119" t="s">
        <v>55</v>
      </c>
      <c r="R26" s="113"/>
      <c r="S26" s="113"/>
      <c r="T26" s="120"/>
      <c r="U26" s="287"/>
      <c r="V26" s="149"/>
      <c r="W26" s="113"/>
      <c r="X26" s="113"/>
    </row>
    <row r="27" spans="1:24" ht="30" customHeight="1" x14ac:dyDescent="0.2">
      <c r="A27" s="319"/>
      <c r="B27" s="320"/>
      <c r="C27" s="405"/>
      <c r="D27" s="420"/>
      <c r="E27" s="420"/>
      <c r="F27" s="136"/>
      <c r="G27" s="142" t="s">
        <v>48</v>
      </c>
      <c r="H27" s="143">
        <f>IF(様式第１号!C4="","",U24)</f>
        <v>6</v>
      </c>
      <c r="I27" s="144" t="s">
        <v>56</v>
      </c>
      <c r="J27" s="134"/>
      <c r="K27" s="142" t="s">
        <v>48</v>
      </c>
      <c r="L27" s="143">
        <f>H27</f>
        <v>6</v>
      </c>
      <c r="M27" s="144" t="s">
        <v>56</v>
      </c>
      <c r="N27" s="134"/>
      <c r="O27" s="142" t="s">
        <v>48</v>
      </c>
      <c r="P27" s="143">
        <f>IF(様式第１号!C4=0,"",様式第１号!C4)</f>
        <v>7</v>
      </c>
      <c r="Q27" s="144" t="s">
        <v>56</v>
      </c>
      <c r="R27" s="121"/>
      <c r="S27" s="113"/>
      <c r="T27" s="117"/>
      <c r="U27" s="290"/>
      <c r="V27" s="150" t="s">
        <v>57</v>
      </c>
      <c r="W27" s="113"/>
      <c r="X27" s="113"/>
    </row>
    <row r="28" spans="1:24" ht="36" customHeight="1" x14ac:dyDescent="0.2">
      <c r="A28" s="319"/>
      <c r="B28" s="320"/>
      <c r="C28" s="408"/>
      <c r="D28" s="421"/>
      <c r="E28" s="421"/>
      <c r="F28" s="145"/>
      <c r="G28" s="145"/>
      <c r="H28" s="146" t="str">
        <f>IF(H26=0,"",(1-(H26/U26))*100)</f>
        <v/>
      </c>
      <c r="I28" s="147" t="s">
        <v>58</v>
      </c>
      <c r="J28" s="148"/>
      <c r="K28" s="145"/>
      <c r="L28" s="146" t="str">
        <f>IF(L26=0,"",(1-(L26/U26))*100)</f>
        <v/>
      </c>
      <c r="M28" s="147" t="s">
        <v>58</v>
      </c>
      <c r="N28" s="148"/>
      <c r="O28" s="145"/>
      <c r="P28" s="146" t="str">
        <f>IF(P26=0,"",(1-(P26/L26))*100)</f>
        <v/>
      </c>
      <c r="Q28" s="147" t="s">
        <v>58</v>
      </c>
      <c r="R28" s="123"/>
      <c r="S28" s="113"/>
      <c r="T28" s="122"/>
      <c r="U28" s="293"/>
      <c r="V28" s="151"/>
      <c r="W28" s="113"/>
      <c r="X28" s="113"/>
    </row>
    <row r="29" spans="1:24" ht="36" customHeight="1" x14ac:dyDescent="0.2">
      <c r="A29" s="319"/>
      <c r="B29" s="320"/>
      <c r="C29" s="402" t="s">
        <v>59</v>
      </c>
      <c r="D29" s="419" t="s">
        <v>60</v>
      </c>
      <c r="E29" s="419"/>
      <c r="F29" s="120"/>
      <c r="G29" s="113"/>
      <c r="H29" s="43"/>
      <c r="I29" s="119" t="s">
        <v>55</v>
      </c>
      <c r="J29" s="120"/>
      <c r="K29" s="113"/>
      <c r="L29" s="43"/>
      <c r="M29" s="119" t="s">
        <v>55</v>
      </c>
      <c r="N29" s="120"/>
      <c r="O29" s="113"/>
      <c r="P29" s="43"/>
      <c r="Q29" s="119" t="s">
        <v>55</v>
      </c>
      <c r="R29" s="113"/>
      <c r="S29" s="113"/>
      <c r="T29" s="120"/>
      <c r="U29" s="287"/>
      <c r="V29" s="149"/>
      <c r="W29" s="113"/>
      <c r="X29" s="113"/>
    </row>
    <row r="30" spans="1:24" ht="30" customHeight="1" x14ac:dyDescent="0.2">
      <c r="A30" s="319"/>
      <c r="B30" s="320"/>
      <c r="C30" s="405"/>
      <c r="D30" s="420"/>
      <c r="E30" s="420"/>
      <c r="F30" s="136"/>
      <c r="G30" s="142" t="s">
        <v>48</v>
      </c>
      <c r="H30" s="143">
        <f>IF(様式第１号!C4=0,"",U24)</f>
        <v>6</v>
      </c>
      <c r="I30" s="144" t="s">
        <v>56</v>
      </c>
      <c r="J30" s="134"/>
      <c r="K30" s="142" t="s">
        <v>48</v>
      </c>
      <c r="L30" s="143">
        <f>H30</f>
        <v>6</v>
      </c>
      <c r="M30" s="144" t="s">
        <v>56</v>
      </c>
      <c r="N30" s="134"/>
      <c r="O30" s="142" t="s">
        <v>48</v>
      </c>
      <c r="P30" s="143">
        <f>IF(様式第１号!C4=0,"",様式第１号!C4)</f>
        <v>7</v>
      </c>
      <c r="Q30" s="144" t="s">
        <v>56</v>
      </c>
      <c r="R30" s="121"/>
      <c r="S30" s="113"/>
      <c r="T30" s="117"/>
      <c r="U30" s="290"/>
      <c r="V30" s="150" t="s">
        <v>57</v>
      </c>
      <c r="W30" s="113"/>
      <c r="X30" s="113"/>
    </row>
    <row r="31" spans="1:24" ht="36" customHeight="1" x14ac:dyDescent="0.2">
      <c r="A31" s="319"/>
      <c r="B31" s="320"/>
      <c r="C31" s="408"/>
      <c r="D31" s="421"/>
      <c r="E31" s="421"/>
      <c r="F31" s="145"/>
      <c r="G31" s="145"/>
      <c r="H31" s="146" t="str">
        <f>IF(H29=0,"",(1-(H29/U29))*100)</f>
        <v/>
      </c>
      <c r="I31" s="147" t="s">
        <v>58</v>
      </c>
      <c r="J31" s="148"/>
      <c r="K31" s="145"/>
      <c r="L31" s="146" t="str">
        <f>IF(L29=0,"",(1-(L29/U29))*100)</f>
        <v/>
      </c>
      <c r="M31" s="147" t="s">
        <v>58</v>
      </c>
      <c r="N31" s="148"/>
      <c r="O31" s="145"/>
      <c r="P31" s="146" t="str">
        <f>IF(P29=0,"",(1-(P29/L29))*100)</f>
        <v/>
      </c>
      <c r="Q31" s="147" t="s">
        <v>58</v>
      </c>
      <c r="R31" s="123"/>
      <c r="S31" s="113"/>
      <c r="T31" s="122"/>
      <c r="U31" s="293"/>
      <c r="V31" s="151"/>
      <c r="W31" s="113"/>
      <c r="X31" s="113"/>
    </row>
    <row r="32" spans="1:24" ht="36" customHeight="1" x14ac:dyDescent="0.2">
      <c r="A32" s="319"/>
      <c r="B32" s="320"/>
      <c r="C32" s="402" t="s">
        <v>61</v>
      </c>
      <c r="D32" s="419" t="s">
        <v>62</v>
      </c>
      <c r="E32" s="419"/>
      <c r="F32" s="120"/>
      <c r="G32" s="113"/>
      <c r="H32" s="43"/>
      <c r="I32" s="119" t="s">
        <v>57</v>
      </c>
      <c r="J32" s="120"/>
      <c r="K32" s="113"/>
      <c r="L32" s="43"/>
      <c r="M32" s="119" t="s">
        <v>55</v>
      </c>
      <c r="N32" s="120"/>
      <c r="O32" s="113"/>
      <c r="P32" s="43"/>
      <c r="Q32" s="119" t="s">
        <v>57</v>
      </c>
      <c r="R32" s="113"/>
      <c r="S32" s="113"/>
      <c r="T32" s="120"/>
      <c r="U32" s="287"/>
      <c r="V32" s="149"/>
      <c r="W32" s="113"/>
      <c r="X32" s="113"/>
    </row>
    <row r="33" spans="1:24" ht="30" customHeight="1" x14ac:dyDescent="0.2">
      <c r="A33" s="319"/>
      <c r="B33" s="320"/>
      <c r="C33" s="405"/>
      <c r="D33" s="420"/>
      <c r="E33" s="420"/>
      <c r="F33" s="136"/>
      <c r="G33" s="142" t="s">
        <v>48</v>
      </c>
      <c r="H33" s="143">
        <f>IF(様式第１号!C4=0,"",U24)</f>
        <v>6</v>
      </c>
      <c r="I33" s="144" t="s">
        <v>56</v>
      </c>
      <c r="J33" s="134"/>
      <c r="K33" s="142" t="s">
        <v>48</v>
      </c>
      <c r="L33" s="143">
        <f>H33</f>
        <v>6</v>
      </c>
      <c r="M33" s="144" t="s">
        <v>56</v>
      </c>
      <c r="N33" s="134"/>
      <c r="O33" s="142" t="s">
        <v>48</v>
      </c>
      <c r="P33" s="143">
        <f>IF(様式第１号!C4=0,"",様式第１号!C4)</f>
        <v>7</v>
      </c>
      <c r="Q33" s="144" t="s">
        <v>56</v>
      </c>
      <c r="R33" s="121"/>
      <c r="S33" s="113"/>
      <c r="T33" s="117"/>
      <c r="U33" s="290"/>
      <c r="V33" s="150" t="s">
        <v>57</v>
      </c>
      <c r="W33" s="113"/>
      <c r="X33" s="113"/>
    </row>
    <row r="34" spans="1:24" ht="36" customHeight="1" x14ac:dyDescent="0.2">
      <c r="A34" s="319"/>
      <c r="B34" s="320"/>
      <c r="C34" s="408"/>
      <c r="D34" s="421"/>
      <c r="E34" s="421"/>
      <c r="F34" s="152"/>
      <c r="G34" s="145"/>
      <c r="H34" s="146" t="str">
        <f>IF(H32=0,"",(1-(H32/U32))*100)</f>
        <v/>
      </c>
      <c r="I34" s="147" t="s">
        <v>58</v>
      </c>
      <c r="J34" s="138"/>
      <c r="K34" s="145"/>
      <c r="L34" s="146" t="str">
        <f>IF(L32=0,"",(1-(L32/U32))*100)</f>
        <v/>
      </c>
      <c r="M34" s="147" t="s">
        <v>58</v>
      </c>
      <c r="N34" s="138"/>
      <c r="O34" s="145"/>
      <c r="P34" s="146" t="str">
        <f>IF(P32=0,"",(1-(P32/L32))*100)</f>
        <v/>
      </c>
      <c r="Q34" s="147" t="s">
        <v>58</v>
      </c>
      <c r="R34" s="123"/>
      <c r="S34" s="113"/>
      <c r="T34" s="124"/>
      <c r="U34" s="293"/>
      <c r="V34" s="150"/>
      <c r="W34" s="113"/>
      <c r="X34" s="113"/>
    </row>
    <row r="35" spans="1:24" ht="36" customHeight="1" x14ac:dyDescent="0.2">
      <c r="A35" s="319"/>
      <c r="B35" s="320"/>
      <c r="C35" s="401" t="s">
        <v>63</v>
      </c>
      <c r="D35" s="402"/>
      <c r="E35" s="403"/>
      <c r="F35" s="153"/>
      <c r="G35" s="138"/>
      <c r="H35" s="138">
        <f>SUM(H26,H29,H32)</f>
        <v>0</v>
      </c>
      <c r="I35" s="150" t="s">
        <v>57</v>
      </c>
      <c r="J35" s="153"/>
      <c r="K35" s="138"/>
      <c r="L35" s="138">
        <f>SUM(L26,L29,L32)</f>
        <v>0</v>
      </c>
      <c r="M35" s="150" t="s">
        <v>55</v>
      </c>
      <c r="N35" s="153"/>
      <c r="O35" s="138"/>
      <c r="P35" s="138">
        <f>SUM(P26,P29,P32)</f>
        <v>0</v>
      </c>
      <c r="Q35" s="150" t="s">
        <v>57</v>
      </c>
      <c r="R35" s="113"/>
      <c r="S35" s="113"/>
      <c r="T35" s="125"/>
      <c r="U35" s="362">
        <f>SUM(U26,U29,U32)</f>
        <v>0</v>
      </c>
      <c r="V35" s="149"/>
      <c r="W35" s="113"/>
      <c r="X35" s="113"/>
    </row>
    <row r="36" spans="1:24" ht="30" customHeight="1" x14ac:dyDescent="0.2">
      <c r="A36" s="319"/>
      <c r="B36" s="320"/>
      <c r="C36" s="404"/>
      <c r="D36" s="448"/>
      <c r="E36" s="406"/>
      <c r="F36" s="152"/>
      <c r="G36" s="142" t="s">
        <v>48</v>
      </c>
      <c r="H36" s="143">
        <f>IF(様式第１号!C4=0,"",U24)</f>
        <v>6</v>
      </c>
      <c r="I36" s="144" t="s">
        <v>56</v>
      </c>
      <c r="J36" s="138"/>
      <c r="K36" s="142" t="s">
        <v>48</v>
      </c>
      <c r="L36" s="143">
        <f>H36</f>
        <v>6</v>
      </c>
      <c r="M36" s="144" t="s">
        <v>56</v>
      </c>
      <c r="N36" s="138"/>
      <c r="O36" s="142" t="s">
        <v>48</v>
      </c>
      <c r="P36" s="143">
        <f>IF(様式第１号!C4=0,"",様式第１号!C4)</f>
        <v>7</v>
      </c>
      <c r="Q36" s="144" t="s">
        <v>56</v>
      </c>
      <c r="R36" s="121"/>
      <c r="S36" s="113"/>
      <c r="T36" s="124"/>
      <c r="U36" s="425"/>
      <c r="V36" s="150" t="s">
        <v>57</v>
      </c>
      <c r="W36" s="113"/>
      <c r="X36" s="113"/>
    </row>
    <row r="37" spans="1:24" ht="36" customHeight="1" x14ac:dyDescent="0.2">
      <c r="A37" s="319"/>
      <c r="B37" s="320"/>
      <c r="C37" s="404"/>
      <c r="D37" s="448"/>
      <c r="E37" s="406"/>
      <c r="F37" s="154"/>
      <c r="G37" s="154"/>
      <c r="H37" s="155" t="str">
        <f>IF(H35=0,"",(1-(H35/U35))*100)</f>
        <v/>
      </c>
      <c r="I37" s="147" t="s">
        <v>58</v>
      </c>
      <c r="J37" s="156"/>
      <c r="K37" s="154"/>
      <c r="L37" s="146" t="str">
        <f>IF(L35=0,"",(1-(L35/U35))*100)</f>
        <v/>
      </c>
      <c r="M37" s="147" t="s">
        <v>58</v>
      </c>
      <c r="N37" s="156"/>
      <c r="O37" s="154"/>
      <c r="P37" s="155" t="str">
        <f>IF(P35=0,"",(1-(P35/L35))*100)</f>
        <v/>
      </c>
      <c r="Q37" s="147" t="s">
        <v>58</v>
      </c>
      <c r="R37" s="123"/>
      <c r="S37" s="113"/>
      <c r="T37" s="126"/>
      <c r="U37" s="365"/>
      <c r="V37" s="151"/>
      <c r="W37" s="113"/>
      <c r="X37" s="113"/>
    </row>
    <row r="38" spans="1:24" ht="24.5" customHeight="1" x14ac:dyDescent="0.2">
      <c r="A38" s="319"/>
      <c r="B38" s="320"/>
      <c r="C38" s="404"/>
      <c r="D38" s="448"/>
      <c r="E38" s="406"/>
      <c r="F38" s="452" t="s">
        <v>440</v>
      </c>
      <c r="G38" s="453"/>
      <c r="H38" s="453"/>
      <c r="I38" s="453"/>
      <c r="J38" s="453"/>
      <c r="K38" s="453"/>
      <c r="L38" s="453"/>
      <c r="M38" s="453"/>
      <c r="N38" s="453"/>
      <c r="O38" s="453"/>
      <c r="P38" s="453"/>
      <c r="Q38" s="454"/>
      <c r="R38" s="123"/>
      <c r="S38" s="113"/>
      <c r="T38" s="455" t="s">
        <v>440</v>
      </c>
      <c r="U38" s="456"/>
      <c r="V38" s="457"/>
      <c r="W38" s="113"/>
      <c r="X38" s="113"/>
    </row>
    <row r="39" spans="1:24" ht="24.5" customHeight="1" x14ac:dyDescent="0.2">
      <c r="A39" s="319"/>
      <c r="B39" s="320"/>
      <c r="C39" s="404"/>
      <c r="D39" s="448"/>
      <c r="E39" s="406"/>
      <c r="F39" s="458"/>
      <c r="G39" s="459"/>
      <c r="H39" s="459"/>
      <c r="I39" s="460"/>
      <c r="J39" s="449" t="s">
        <v>441</v>
      </c>
      <c r="K39" s="450"/>
      <c r="L39" s="450"/>
      <c r="M39" s="451"/>
      <c r="N39" s="458"/>
      <c r="O39" s="459"/>
      <c r="P39" s="459"/>
      <c r="Q39" s="460"/>
      <c r="R39" s="123"/>
      <c r="S39" s="113"/>
      <c r="T39" s="449" t="s">
        <v>441</v>
      </c>
      <c r="U39" s="450"/>
      <c r="V39" s="451"/>
      <c r="W39" s="181"/>
      <c r="X39" s="113"/>
    </row>
    <row r="40" spans="1:24" ht="36" customHeight="1" x14ac:dyDescent="0.2">
      <c r="A40" s="319"/>
      <c r="B40" s="320"/>
      <c r="C40" s="404"/>
      <c r="D40" s="448"/>
      <c r="E40" s="406"/>
      <c r="F40" s="461"/>
      <c r="G40" s="462"/>
      <c r="H40" s="462"/>
      <c r="I40" s="463"/>
      <c r="J40" s="246"/>
      <c r="K40" s="247"/>
      <c r="L40" s="184">
        <f>表１!O99</f>
        <v>0</v>
      </c>
      <c r="M40" s="182" t="s">
        <v>442</v>
      </c>
      <c r="N40" s="461"/>
      <c r="O40" s="462"/>
      <c r="P40" s="462"/>
      <c r="Q40" s="463"/>
      <c r="R40" s="123"/>
      <c r="S40" s="113"/>
      <c r="T40" s="272"/>
      <c r="U40" s="276"/>
      <c r="V40" s="273" t="s">
        <v>898</v>
      </c>
      <c r="W40" s="181"/>
      <c r="X40" s="113"/>
    </row>
    <row r="41" spans="1:24" ht="24" customHeight="1" x14ac:dyDescent="0.2">
      <c r="A41" s="319"/>
      <c r="B41" s="320"/>
      <c r="C41" s="404"/>
      <c r="D41" s="448"/>
      <c r="E41" s="406"/>
      <c r="F41" s="461"/>
      <c r="G41" s="462"/>
      <c r="H41" s="462"/>
      <c r="I41" s="463"/>
      <c r="J41" s="467" t="s">
        <v>443</v>
      </c>
      <c r="K41" s="468"/>
      <c r="L41" s="468"/>
      <c r="M41" s="469"/>
      <c r="N41" s="461"/>
      <c r="O41" s="462"/>
      <c r="P41" s="462"/>
      <c r="Q41" s="463"/>
      <c r="R41" s="123"/>
      <c r="S41" s="113"/>
      <c r="T41" s="449" t="s">
        <v>443</v>
      </c>
      <c r="U41" s="450"/>
      <c r="V41" s="451"/>
      <c r="W41" s="181"/>
      <c r="X41" s="113"/>
    </row>
    <row r="42" spans="1:24" ht="35.5" customHeight="1" x14ac:dyDescent="0.2">
      <c r="A42" s="319"/>
      <c r="B42" s="320"/>
      <c r="C42" s="404"/>
      <c r="D42" s="448"/>
      <c r="E42" s="406"/>
      <c r="F42" s="461"/>
      <c r="G42" s="462"/>
      <c r="H42" s="462"/>
      <c r="I42" s="463"/>
      <c r="J42" s="246"/>
      <c r="K42" s="247"/>
      <c r="L42" s="184">
        <f>表１!O100</f>
        <v>0</v>
      </c>
      <c r="M42" s="182" t="s">
        <v>442</v>
      </c>
      <c r="N42" s="461"/>
      <c r="O42" s="462"/>
      <c r="P42" s="462"/>
      <c r="Q42" s="463"/>
      <c r="R42" s="123"/>
      <c r="S42" s="113"/>
      <c r="T42" s="272"/>
      <c r="U42" s="276"/>
      <c r="V42" s="273" t="s">
        <v>898</v>
      </c>
      <c r="W42" s="181"/>
      <c r="X42" s="113"/>
    </row>
    <row r="43" spans="1:24" ht="25.5" customHeight="1" x14ac:dyDescent="0.2">
      <c r="A43" s="319"/>
      <c r="B43" s="320"/>
      <c r="C43" s="404"/>
      <c r="D43" s="448"/>
      <c r="E43" s="406"/>
      <c r="F43" s="461"/>
      <c r="G43" s="462"/>
      <c r="H43" s="462"/>
      <c r="I43" s="463"/>
      <c r="J43" s="470" t="s">
        <v>444</v>
      </c>
      <c r="K43" s="468"/>
      <c r="L43" s="468"/>
      <c r="M43" s="469"/>
      <c r="N43" s="461"/>
      <c r="O43" s="462"/>
      <c r="P43" s="462"/>
      <c r="Q43" s="463"/>
      <c r="R43" s="123"/>
      <c r="S43" s="113"/>
      <c r="T43" s="449" t="s">
        <v>897</v>
      </c>
      <c r="U43" s="450"/>
      <c r="V43" s="451"/>
      <c r="W43" s="181"/>
      <c r="X43" s="113"/>
    </row>
    <row r="44" spans="1:24" ht="36" customHeight="1" x14ac:dyDescent="0.2">
      <c r="A44" s="321"/>
      <c r="B44" s="322"/>
      <c r="C44" s="407"/>
      <c r="D44" s="408"/>
      <c r="E44" s="409"/>
      <c r="F44" s="464"/>
      <c r="G44" s="465"/>
      <c r="H44" s="465"/>
      <c r="I44" s="466"/>
      <c r="J44" s="246"/>
      <c r="K44" s="247"/>
      <c r="L44" s="184">
        <f>表１!O101</f>
        <v>0</v>
      </c>
      <c r="M44" s="182" t="s">
        <v>442</v>
      </c>
      <c r="N44" s="464"/>
      <c r="O44" s="465"/>
      <c r="P44" s="465"/>
      <c r="Q44" s="466"/>
      <c r="R44" s="123"/>
      <c r="S44" s="113"/>
      <c r="T44" s="274"/>
      <c r="U44" s="277"/>
      <c r="V44" s="275" t="s">
        <v>898</v>
      </c>
      <c r="W44" s="181"/>
      <c r="X44" s="113"/>
    </row>
    <row r="45" spans="1:24" ht="36" customHeight="1" x14ac:dyDescent="0.2">
      <c r="A45" s="340" t="s">
        <v>64</v>
      </c>
      <c r="B45" s="340"/>
      <c r="C45" s="398" t="s">
        <v>65</v>
      </c>
      <c r="D45" s="398"/>
      <c r="E45" s="398"/>
      <c r="F45" s="289"/>
      <c r="G45" s="290"/>
      <c r="H45" s="399"/>
      <c r="I45" s="21" t="s">
        <v>66</v>
      </c>
      <c r="J45" s="289"/>
      <c r="K45" s="290"/>
      <c r="L45" s="399"/>
      <c r="M45" s="21" t="s">
        <v>67</v>
      </c>
      <c r="N45" s="289"/>
      <c r="O45" s="290"/>
      <c r="P45" s="399"/>
      <c r="Q45" s="21" t="s">
        <v>66</v>
      </c>
      <c r="R45" s="127"/>
      <c r="S45" s="113"/>
      <c r="T45" s="289"/>
      <c r="U45" s="399"/>
      <c r="V45" s="21" t="s">
        <v>67</v>
      </c>
      <c r="W45" s="113"/>
      <c r="X45" s="113"/>
    </row>
    <row r="46" spans="1:24" ht="36" customHeight="1" x14ac:dyDescent="0.2">
      <c r="A46" s="340"/>
      <c r="B46" s="397"/>
      <c r="C46" s="401" t="s">
        <v>68</v>
      </c>
      <c r="D46" s="402"/>
      <c r="E46" s="403"/>
      <c r="F46" s="157"/>
      <c r="G46" s="135"/>
      <c r="H46" s="158" t="str">
        <f>IF(F45=0,"",H35/F45)</f>
        <v/>
      </c>
      <c r="I46" s="149"/>
      <c r="J46" s="157"/>
      <c r="K46" s="135"/>
      <c r="L46" s="158" t="str">
        <f>IF(J45=0,"",L35/J45)</f>
        <v/>
      </c>
      <c r="M46" s="149"/>
      <c r="N46" s="157"/>
      <c r="O46" s="135"/>
      <c r="P46" s="158" t="str">
        <f>IF(N45=0,"",P35/N45)</f>
        <v/>
      </c>
      <c r="Q46" s="149"/>
      <c r="R46" s="113"/>
      <c r="S46" s="113"/>
      <c r="T46" s="157"/>
      <c r="U46" s="410" t="str">
        <f>IF(T45=0,"0",U35/T45)</f>
        <v>0</v>
      </c>
      <c r="V46" s="149"/>
      <c r="W46" s="113"/>
      <c r="X46" s="113"/>
    </row>
    <row r="47" spans="1:24" ht="30" customHeight="1" x14ac:dyDescent="0.2">
      <c r="A47" s="340"/>
      <c r="B47" s="397"/>
      <c r="C47" s="404"/>
      <c r="D47" s="405"/>
      <c r="E47" s="406"/>
      <c r="F47" s="251"/>
      <c r="G47" s="142" t="s">
        <v>48</v>
      </c>
      <c r="H47" s="248">
        <f>IF(様式第１号!C4=0,"",様式第１号!C4-1)</f>
        <v>6</v>
      </c>
      <c r="I47" s="144" t="s">
        <v>56</v>
      </c>
      <c r="J47" s="252"/>
      <c r="K47" s="142" t="s">
        <v>48</v>
      </c>
      <c r="L47" s="248">
        <f>H47</f>
        <v>6</v>
      </c>
      <c r="M47" s="144" t="s">
        <v>56</v>
      </c>
      <c r="N47" s="252"/>
      <c r="O47" s="142" t="s">
        <v>48</v>
      </c>
      <c r="P47" s="248">
        <f>IF(様式第１号!C4=0,"",様式第１号!C4)</f>
        <v>7</v>
      </c>
      <c r="Q47" s="144" t="s">
        <v>56</v>
      </c>
      <c r="R47" s="121"/>
      <c r="S47" s="113"/>
      <c r="T47" s="152"/>
      <c r="U47" s="411"/>
      <c r="V47" s="150"/>
      <c r="W47" s="113"/>
      <c r="X47" s="113"/>
    </row>
    <row r="48" spans="1:24" ht="36" customHeight="1" x14ac:dyDescent="0.2">
      <c r="A48" s="340"/>
      <c r="B48" s="397"/>
      <c r="C48" s="407"/>
      <c r="D48" s="408"/>
      <c r="E48" s="409"/>
      <c r="F48" s="249"/>
      <c r="G48" s="249"/>
      <c r="H48" s="155" t="str">
        <f>IF(H46="","",(1-(H46/U46))*100)</f>
        <v/>
      </c>
      <c r="I48" s="147" t="s">
        <v>58</v>
      </c>
      <c r="J48" s="250"/>
      <c r="K48" s="249"/>
      <c r="L48" s="155" t="str">
        <f>IF(L46="","",(1-(L46/U46))*100)</f>
        <v/>
      </c>
      <c r="M48" s="147" t="s">
        <v>58</v>
      </c>
      <c r="N48" s="250"/>
      <c r="O48" s="249"/>
      <c r="P48" s="155" t="str">
        <f>IF(P46="","",(1-(P46/L46))*100)</f>
        <v/>
      </c>
      <c r="Q48" s="147" t="s">
        <v>58</v>
      </c>
      <c r="R48" s="123"/>
      <c r="S48" s="113"/>
      <c r="T48" s="145"/>
      <c r="U48" s="412"/>
      <c r="V48" s="151"/>
      <c r="W48" s="113"/>
      <c r="X48" s="113"/>
    </row>
    <row r="49" spans="1:29" ht="64" customHeight="1" x14ac:dyDescent="0.2">
      <c r="A49" s="340"/>
      <c r="B49" s="340"/>
      <c r="C49" s="413" t="s">
        <v>69</v>
      </c>
      <c r="D49" s="413"/>
      <c r="E49" s="413"/>
      <c r="F49" s="414"/>
      <c r="G49" s="369"/>
      <c r="H49" s="369"/>
      <c r="I49" s="369"/>
      <c r="J49" s="369"/>
      <c r="K49" s="369"/>
      <c r="L49" s="369"/>
      <c r="M49" s="369"/>
      <c r="N49" s="369"/>
      <c r="O49" s="369"/>
      <c r="P49" s="369"/>
      <c r="Q49" s="415"/>
      <c r="R49" s="114"/>
      <c r="S49" s="113"/>
      <c r="T49" s="113"/>
      <c r="U49" s="113"/>
      <c r="V49" s="113"/>
      <c r="W49" s="113"/>
      <c r="X49" s="113"/>
      <c r="AC49" s="41"/>
    </row>
    <row r="50" spans="1:29" x14ac:dyDescent="0.2">
      <c r="A50" s="134"/>
      <c r="B50" s="134"/>
      <c r="C50" s="113"/>
      <c r="D50" s="113"/>
      <c r="E50" s="113"/>
      <c r="F50" s="113"/>
      <c r="G50" s="113"/>
      <c r="H50" s="113"/>
      <c r="I50" s="113"/>
      <c r="J50" s="113"/>
      <c r="K50" s="113"/>
      <c r="L50" s="113"/>
      <c r="M50" s="113"/>
      <c r="N50" s="113"/>
      <c r="O50" s="113"/>
      <c r="P50" s="113"/>
      <c r="Q50" s="113"/>
      <c r="R50" s="113"/>
      <c r="S50" s="113"/>
      <c r="T50" s="113"/>
      <c r="U50" s="113"/>
      <c r="V50" s="113"/>
      <c r="W50" s="113"/>
      <c r="X50" s="113"/>
    </row>
    <row r="51" spans="1:29" ht="24.65" customHeight="1" x14ac:dyDescent="0.2">
      <c r="A51" s="317" t="s">
        <v>70</v>
      </c>
      <c r="B51" s="318"/>
      <c r="C51" s="323" t="s">
        <v>39</v>
      </c>
      <c r="D51" s="323"/>
      <c r="E51" s="323"/>
      <c r="F51" s="324" t="s">
        <v>71</v>
      </c>
      <c r="G51" s="325"/>
      <c r="H51" s="325"/>
      <c r="I51" s="325"/>
      <c r="J51" s="325"/>
      <c r="K51" s="325"/>
      <c r="L51" s="325"/>
      <c r="M51" s="325"/>
      <c r="N51" s="135"/>
      <c r="O51" s="135"/>
      <c r="P51" s="135"/>
      <c r="Q51" s="135"/>
      <c r="R51" s="113"/>
      <c r="S51" s="113"/>
      <c r="T51" s="113"/>
      <c r="U51" s="113"/>
      <c r="V51" s="113"/>
      <c r="W51" s="113"/>
      <c r="X51" s="113"/>
    </row>
    <row r="52" spans="1:29" ht="24.65" customHeight="1" x14ac:dyDescent="0.2">
      <c r="A52" s="319"/>
      <c r="B52" s="320"/>
      <c r="C52" s="323"/>
      <c r="D52" s="323"/>
      <c r="E52" s="323"/>
      <c r="F52" s="134"/>
      <c r="G52" s="134"/>
      <c r="H52" s="134"/>
      <c r="I52" s="134"/>
      <c r="J52" s="326" t="s">
        <v>72</v>
      </c>
      <c r="K52" s="327"/>
      <c r="L52" s="327"/>
      <c r="M52" s="327"/>
      <c r="N52" s="327"/>
      <c r="O52" s="327"/>
      <c r="P52" s="327"/>
      <c r="Q52" s="328"/>
      <c r="R52" s="118"/>
      <c r="S52" s="113"/>
      <c r="T52" s="377" t="str">
        <f>IF(様式第１号!C4="","","令和"&amp;様式第１号!C4&amp;"年度の電気使用量（合計）")</f>
        <v>令和7年度の電気使用量（合計）</v>
      </c>
      <c r="U52" s="377"/>
      <c r="V52" s="377"/>
      <c r="W52" s="271">
        <f>表１!G56+表１!G58+表１!G60+表１!G62+表１!G64+表１!G66+表１!G68+表２!I12</f>
        <v>0</v>
      </c>
      <c r="X52" s="113" t="s">
        <v>454</v>
      </c>
    </row>
    <row r="53" spans="1:29" ht="28" customHeight="1" x14ac:dyDescent="0.2">
      <c r="A53" s="319"/>
      <c r="B53" s="320"/>
      <c r="C53" s="323"/>
      <c r="D53" s="323"/>
      <c r="E53" s="323"/>
      <c r="F53" s="386" t="s">
        <v>44</v>
      </c>
      <c r="G53" s="387"/>
      <c r="H53" s="387"/>
      <c r="I53" s="387"/>
      <c r="J53" s="388" t="s">
        <v>45</v>
      </c>
      <c r="K53" s="388"/>
      <c r="L53" s="388"/>
      <c r="M53" s="388"/>
      <c r="N53" s="387" t="s">
        <v>46</v>
      </c>
      <c r="O53" s="388"/>
      <c r="P53" s="388"/>
      <c r="Q53" s="388"/>
      <c r="R53" s="114"/>
      <c r="S53" s="113"/>
      <c r="T53" s="113"/>
      <c r="U53" s="113"/>
      <c r="V53" s="113"/>
      <c r="W53" s="113"/>
      <c r="X53" s="113"/>
    </row>
    <row r="54" spans="1:29" ht="24" customHeight="1" x14ac:dyDescent="0.2">
      <c r="A54" s="319"/>
      <c r="B54" s="320"/>
      <c r="C54" s="323"/>
      <c r="D54" s="323"/>
      <c r="E54" s="323"/>
      <c r="F54" s="159" t="s">
        <v>48</v>
      </c>
      <c r="G54" s="160">
        <f>IF(様式第１号!C4=0,"",様式第１号!C4)</f>
        <v>7</v>
      </c>
      <c r="H54" s="161" t="s">
        <v>73</v>
      </c>
      <c r="I54" s="162"/>
      <c r="J54" s="163" t="s">
        <v>48</v>
      </c>
      <c r="K54" s="160">
        <f>IF(L24=0,"",L24)</f>
        <v>7</v>
      </c>
      <c r="L54" s="161" t="s">
        <v>74</v>
      </c>
      <c r="M54" s="162"/>
      <c r="N54" s="163" t="s">
        <v>48</v>
      </c>
      <c r="O54" s="160">
        <f>IF(P24=0,"",P24)</f>
        <v>8</v>
      </c>
      <c r="P54" s="161" t="s">
        <v>73</v>
      </c>
      <c r="Q54" s="162"/>
      <c r="R54" s="113"/>
      <c r="S54" s="113"/>
      <c r="T54" s="377" t="str">
        <f>IF(様式第１号!C4="","","令和"&amp;様式第１号!C4&amp;"年度の再エネ電気等供給量")</f>
        <v>令和7年度の再エネ電気等供給量</v>
      </c>
      <c r="U54" s="377"/>
      <c r="V54" s="377"/>
      <c r="W54" s="113"/>
      <c r="X54" s="113"/>
    </row>
    <row r="55" spans="1:29" ht="83.5" customHeight="1" x14ac:dyDescent="0.2">
      <c r="A55" s="319"/>
      <c r="B55" s="320"/>
      <c r="C55" s="379" t="s">
        <v>75</v>
      </c>
      <c r="D55" s="379"/>
      <c r="E55" s="379"/>
      <c r="F55" s="129"/>
      <c r="G55" s="380"/>
      <c r="H55" s="381"/>
      <c r="I55" s="164" t="s">
        <v>76</v>
      </c>
      <c r="J55" s="165"/>
      <c r="K55" s="382" t="str">
        <f>IF(T55=0,"0",T55/W52*100)</f>
        <v>0</v>
      </c>
      <c r="L55" s="383"/>
      <c r="M55" s="164" t="s">
        <v>77</v>
      </c>
      <c r="N55" s="165"/>
      <c r="O55" s="384"/>
      <c r="P55" s="385"/>
      <c r="Q55" s="164" t="s">
        <v>77</v>
      </c>
      <c r="R55" s="113"/>
      <c r="S55" s="113"/>
      <c r="T55" s="378">
        <f>表２!I12</f>
        <v>0</v>
      </c>
      <c r="U55" s="378"/>
      <c r="V55" s="378"/>
      <c r="W55" s="134" t="s">
        <v>454</v>
      </c>
      <c r="X55" s="113"/>
    </row>
    <row r="56" spans="1:29" ht="83.5" customHeight="1" x14ac:dyDescent="0.2">
      <c r="A56" s="319"/>
      <c r="B56" s="320"/>
      <c r="C56" s="379" t="s">
        <v>467</v>
      </c>
      <c r="D56" s="379"/>
      <c r="E56" s="379"/>
      <c r="F56" s="129"/>
      <c r="G56" s="380"/>
      <c r="H56" s="381"/>
      <c r="I56" s="164" t="s">
        <v>76</v>
      </c>
      <c r="J56" s="165"/>
      <c r="K56" s="382" t="str">
        <f>IF(T56=0,"0",T56/W52*100)</f>
        <v>0</v>
      </c>
      <c r="L56" s="383"/>
      <c r="M56" s="164" t="s">
        <v>77</v>
      </c>
      <c r="N56" s="165"/>
      <c r="O56" s="384"/>
      <c r="P56" s="385"/>
      <c r="Q56" s="164" t="s">
        <v>77</v>
      </c>
      <c r="R56" s="113"/>
      <c r="S56" s="113"/>
      <c r="T56" s="378">
        <f>表２!I13</f>
        <v>0</v>
      </c>
      <c r="U56" s="378"/>
      <c r="V56" s="378"/>
      <c r="W56" s="134" t="s">
        <v>454</v>
      </c>
      <c r="X56" s="113"/>
    </row>
    <row r="57" spans="1:29" ht="83.5" customHeight="1" x14ac:dyDescent="0.2">
      <c r="A57" s="319"/>
      <c r="B57" s="320"/>
      <c r="C57" s="379" t="s">
        <v>468</v>
      </c>
      <c r="D57" s="379"/>
      <c r="E57" s="379"/>
      <c r="F57" s="129"/>
      <c r="G57" s="380"/>
      <c r="H57" s="381"/>
      <c r="I57" s="164" t="s">
        <v>76</v>
      </c>
      <c r="J57" s="165"/>
      <c r="K57" s="382" t="str">
        <f>IF(T57=0,"0",T57/W52*100)</f>
        <v>0</v>
      </c>
      <c r="L57" s="383"/>
      <c r="M57" s="164" t="s">
        <v>77</v>
      </c>
      <c r="N57" s="165"/>
      <c r="O57" s="384"/>
      <c r="P57" s="385"/>
      <c r="Q57" s="164" t="s">
        <v>77</v>
      </c>
      <c r="R57" s="113"/>
      <c r="S57" s="113"/>
      <c r="T57" s="378">
        <f>表２!I14</f>
        <v>0</v>
      </c>
      <c r="U57" s="378"/>
      <c r="V57" s="378"/>
      <c r="W57" s="134" t="s">
        <v>454</v>
      </c>
      <c r="X57" s="113"/>
    </row>
    <row r="58" spans="1:29" ht="22" customHeight="1" x14ac:dyDescent="0.2">
      <c r="A58" s="319"/>
      <c r="B58" s="320"/>
      <c r="C58" s="389" t="s">
        <v>78</v>
      </c>
      <c r="D58" s="390"/>
      <c r="E58" s="391"/>
      <c r="F58" s="395"/>
      <c r="G58" s="357" t="str">
        <f>IF(COUNT(G55:H57)=0,"",SUM(G55:H57))</f>
        <v/>
      </c>
      <c r="H58" s="358"/>
      <c r="I58" s="349" t="s">
        <v>76</v>
      </c>
      <c r="J58" s="351"/>
      <c r="K58" s="353" t="str">
        <f>IF(SUM(T55:V57)=0,"",SUM(T55:V57)/W52*100)</f>
        <v/>
      </c>
      <c r="L58" s="354"/>
      <c r="M58" s="349" t="s">
        <v>77</v>
      </c>
      <c r="N58" s="351"/>
      <c r="O58" s="357" t="str">
        <f>IF(COUNT(O55:P57)=0,"",SUM(O55:P57))</f>
        <v/>
      </c>
      <c r="P58" s="358"/>
      <c r="Q58" s="349" t="s">
        <v>77</v>
      </c>
      <c r="R58" s="113"/>
      <c r="S58" s="113"/>
      <c r="T58" s="114"/>
      <c r="U58" s="114"/>
      <c r="V58" s="114"/>
      <c r="W58" s="113"/>
      <c r="X58" s="113"/>
    </row>
    <row r="59" spans="1:29" ht="22" customHeight="1" x14ac:dyDescent="0.2">
      <c r="A59" s="321"/>
      <c r="B59" s="322"/>
      <c r="C59" s="392"/>
      <c r="D59" s="393"/>
      <c r="E59" s="394"/>
      <c r="F59" s="396"/>
      <c r="G59" s="359"/>
      <c r="H59" s="360"/>
      <c r="I59" s="350"/>
      <c r="J59" s="352"/>
      <c r="K59" s="355"/>
      <c r="L59" s="356"/>
      <c r="M59" s="350"/>
      <c r="N59" s="352"/>
      <c r="O59" s="359"/>
      <c r="P59" s="360"/>
      <c r="Q59" s="350"/>
      <c r="R59" s="113"/>
      <c r="S59" s="113"/>
      <c r="T59" s="114"/>
      <c r="U59" s="114"/>
      <c r="V59" s="114"/>
      <c r="W59" s="113"/>
      <c r="X59" s="113"/>
    </row>
    <row r="60" spans="1:29" x14ac:dyDescent="0.2">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row>
    <row r="61" spans="1:29" ht="30" customHeight="1" x14ac:dyDescent="0.2">
      <c r="A61" s="361" t="s">
        <v>79</v>
      </c>
      <c r="B61" s="362"/>
      <c r="C61" s="362"/>
      <c r="D61" s="362"/>
      <c r="E61" s="363"/>
      <c r="F61" s="367" t="s">
        <v>48</v>
      </c>
      <c r="G61" s="368"/>
      <c r="H61" s="161">
        <f>IF(様式第１号!C4="","",様式第１号!C4-1)</f>
        <v>6</v>
      </c>
      <c r="I61" s="162" t="s">
        <v>80</v>
      </c>
      <c r="J61" s="130"/>
      <c r="K61" s="128"/>
      <c r="L61" s="369"/>
      <c r="M61" s="369"/>
      <c r="N61" s="369"/>
      <c r="O61" s="369"/>
      <c r="P61" s="369"/>
      <c r="Q61" s="162" t="s">
        <v>81</v>
      </c>
      <c r="R61" s="113"/>
      <c r="S61" s="113"/>
      <c r="T61" s="113"/>
      <c r="U61" s="113"/>
      <c r="V61" s="113"/>
      <c r="W61" s="113"/>
      <c r="X61" s="113"/>
    </row>
    <row r="62" spans="1:29" ht="30" customHeight="1" x14ac:dyDescent="0.2">
      <c r="A62" s="364"/>
      <c r="B62" s="365"/>
      <c r="C62" s="365"/>
      <c r="D62" s="365"/>
      <c r="E62" s="366"/>
      <c r="F62" s="367" t="s">
        <v>48</v>
      </c>
      <c r="G62" s="368"/>
      <c r="H62" s="161">
        <f>IF(様式第１号!C4="","",様式第１号!C4)</f>
        <v>7</v>
      </c>
      <c r="I62" s="162" t="s">
        <v>80</v>
      </c>
      <c r="J62" s="130"/>
      <c r="K62" s="128"/>
      <c r="L62" s="369"/>
      <c r="M62" s="369"/>
      <c r="N62" s="369"/>
      <c r="O62" s="369"/>
      <c r="P62" s="369"/>
      <c r="Q62" s="162" t="s">
        <v>81</v>
      </c>
      <c r="R62" s="113"/>
      <c r="S62" s="113"/>
      <c r="T62" s="113"/>
      <c r="U62" s="113"/>
      <c r="V62" s="113"/>
      <c r="W62" s="113"/>
      <c r="X62" s="113"/>
    </row>
    <row r="63" spans="1:29" x14ac:dyDescent="0.2">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row>
    <row r="64" spans="1:29" ht="28.5" customHeight="1" x14ac:dyDescent="0.2">
      <c r="A64" s="370" t="s">
        <v>82</v>
      </c>
      <c r="B64" s="370"/>
      <c r="C64" s="371" t="s">
        <v>80</v>
      </c>
      <c r="D64" s="372"/>
      <c r="E64" s="373" t="s">
        <v>83</v>
      </c>
      <c r="F64" s="374"/>
      <c r="G64" s="375"/>
      <c r="H64" s="371" t="s">
        <v>84</v>
      </c>
      <c r="I64" s="376"/>
      <c r="J64" s="376"/>
      <c r="K64" s="376"/>
      <c r="L64" s="372"/>
      <c r="M64" s="371" t="s">
        <v>85</v>
      </c>
      <c r="N64" s="376"/>
      <c r="O64" s="376"/>
      <c r="P64" s="376"/>
      <c r="Q64" s="372"/>
      <c r="R64" s="112"/>
      <c r="S64" s="113"/>
      <c r="T64" s="113"/>
      <c r="U64" s="113"/>
      <c r="V64" s="113"/>
      <c r="W64" s="113"/>
      <c r="X64" s="113"/>
    </row>
    <row r="65" spans="1:24" ht="50.15" customHeight="1" x14ac:dyDescent="0.2">
      <c r="A65" s="370"/>
      <c r="B65" s="370"/>
      <c r="C65" s="345" t="s">
        <v>86</v>
      </c>
      <c r="D65" s="345">
        <f>IF(様式第１号!C4="","",様式第１号!C4)</f>
        <v>7</v>
      </c>
      <c r="E65" s="286"/>
      <c r="F65" s="287"/>
      <c r="G65" s="288"/>
      <c r="H65" s="330"/>
      <c r="I65" s="331"/>
      <c r="J65" s="331"/>
      <c r="K65" s="331"/>
      <c r="L65" s="332"/>
      <c r="M65" s="341"/>
      <c r="N65" s="342"/>
      <c r="O65" s="342"/>
      <c r="P65" s="342"/>
      <c r="Q65" s="342"/>
      <c r="R65" s="124"/>
      <c r="S65" s="113"/>
      <c r="T65" s="113"/>
      <c r="U65" s="113"/>
      <c r="V65" s="113"/>
      <c r="W65" s="113"/>
      <c r="X65" s="113"/>
    </row>
    <row r="66" spans="1:24" ht="50.15" customHeight="1" x14ac:dyDescent="0.2">
      <c r="A66" s="370"/>
      <c r="B66" s="370"/>
      <c r="C66" s="345"/>
      <c r="D66" s="345"/>
      <c r="E66" s="292"/>
      <c r="F66" s="293"/>
      <c r="G66" s="294"/>
      <c r="H66" s="333"/>
      <c r="I66" s="334"/>
      <c r="J66" s="334"/>
      <c r="K66" s="334"/>
      <c r="L66" s="335"/>
      <c r="M66" s="343"/>
      <c r="N66" s="344"/>
      <c r="O66" s="344"/>
      <c r="P66" s="344"/>
      <c r="Q66" s="344"/>
      <c r="R66" s="124"/>
      <c r="S66" s="113"/>
      <c r="T66" s="113"/>
      <c r="U66" s="113"/>
      <c r="V66" s="113"/>
      <c r="W66" s="113"/>
      <c r="X66" s="113"/>
    </row>
    <row r="67" spans="1:24" ht="50.15" customHeight="1" x14ac:dyDescent="0.2">
      <c r="A67" s="370"/>
      <c r="B67" s="370"/>
      <c r="C67" s="345"/>
      <c r="D67" s="345"/>
      <c r="E67" s="286"/>
      <c r="F67" s="287"/>
      <c r="G67" s="288"/>
      <c r="H67" s="330"/>
      <c r="I67" s="331"/>
      <c r="J67" s="331"/>
      <c r="K67" s="331"/>
      <c r="L67" s="332"/>
      <c r="M67" s="341"/>
      <c r="N67" s="342"/>
      <c r="O67" s="342"/>
      <c r="P67" s="342"/>
      <c r="Q67" s="342"/>
      <c r="R67" s="124"/>
      <c r="S67" s="113"/>
      <c r="T67" s="113"/>
      <c r="U67" s="113"/>
      <c r="V67" s="113"/>
      <c r="W67" s="113"/>
      <c r="X67" s="113"/>
    </row>
    <row r="68" spans="1:24" ht="50.15" customHeight="1" x14ac:dyDescent="0.2">
      <c r="A68" s="370"/>
      <c r="B68" s="370"/>
      <c r="C68" s="345"/>
      <c r="D68" s="345"/>
      <c r="E68" s="292"/>
      <c r="F68" s="293"/>
      <c r="G68" s="294"/>
      <c r="H68" s="333"/>
      <c r="I68" s="334"/>
      <c r="J68" s="334"/>
      <c r="K68" s="334"/>
      <c r="L68" s="335"/>
      <c r="M68" s="343"/>
      <c r="N68" s="344"/>
      <c r="O68" s="344"/>
      <c r="P68" s="344"/>
      <c r="Q68" s="344"/>
      <c r="R68" s="124"/>
      <c r="S68" s="113"/>
      <c r="T68" s="113"/>
      <c r="U68" s="113"/>
      <c r="V68" s="113"/>
      <c r="W68" s="113"/>
      <c r="X68" s="113"/>
    </row>
    <row r="69" spans="1:24" ht="50.15" customHeight="1" x14ac:dyDescent="0.2">
      <c r="A69" s="370"/>
      <c r="B69" s="370"/>
      <c r="C69" s="345"/>
      <c r="D69" s="345"/>
      <c r="E69" s="286"/>
      <c r="F69" s="287"/>
      <c r="G69" s="288"/>
      <c r="H69" s="330"/>
      <c r="I69" s="331"/>
      <c r="J69" s="331"/>
      <c r="K69" s="331"/>
      <c r="L69" s="332"/>
      <c r="M69" s="341"/>
      <c r="N69" s="342"/>
      <c r="O69" s="342"/>
      <c r="P69" s="342"/>
      <c r="Q69" s="342"/>
      <c r="R69" s="124"/>
      <c r="S69" s="113"/>
      <c r="T69" s="113"/>
      <c r="U69" s="113"/>
      <c r="V69" s="113"/>
      <c r="W69" s="113"/>
      <c r="X69" s="113"/>
    </row>
    <row r="70" spans="1:24" ht="50.15" customHeight="1" x14ac:dyDescent="0.2">
      <c r="A70" s="370"/>
      <c r="B70" s="370"/>
      <c r="C70" s="345"/>
      <c r="D70" s="345"/>
      <c r="E70" s="292"/>
      <c r="F70" s="293"/>
      <c r="G70" s="294"/>
      <c r="H70" s="333"/>
      <c r="I70" s="334"/>
      <c r="J70" s="334"/>
      <c r="K70" s="334"/>
      <c r="L70" s="335"/>
      <c r="M70" s="343"/>
      <c r="N70" s="344"/>
      <c r="O70" s="344"/>
      <c r="P70" s="344"/>
      <c r="Q70" s="344"/>
      <c r="R70" s="124"/>
      <c r="S70" s="113"/>
      <c r="T70" s="113"/>
      <c r="U70" s="113"/>
      <c r="V70" s="113"/>
      <c r="W70" s="113"/>
      <c r="X70" s="113"/>
    </row>
    <row r="71" spans="1:24" ht="50.15" customHeight="1" x14ac:dyDescent="0.2">
      <c r="A71" s="370"/>
      <c r="B71" s="370"/>
      <c r="C71" s="345" t="s">
        <v>86</v>
      </c>
      <c r="D71" s="346">
        <f>IF(様式第１号!C4="","",様式第１号!C4+1)</f>
        <v>8</v>
      </c>
      <c r="E71" s="286"/>
      <c r="F71" s="287"/>
      <c r="G71" s="288"/>
      <c r="H71" s="330"/>
      <c r="I71" s="331"/>
      <c r="J71" s="331"/>
      <c r="K71" s="331"/>
      <c r="L71" s="332"/>
      <c r="M71" s="336"/>
      <c r="N71" s="337"/>
      <c r="O71" s="337"/>
      <c r="P71" s="337"/>
      <c r="Q71" s="337"/>
      <c r="R71" s="124"/>
      <c r="S71" s="113"/>
      <c r="T71" s="113"/>
      <c r="U71" s="113"/>
      <c r="V71" s="113"/>
      <c r="W71" s="113"/>
      <c r="X71" s="113"/>
    </row>
    <row r="72" spans="1:24" ht="50.15" customHeight="1" x14ac:dyDescent="0.2">
      <c r="A72" s="370"/>
      <c r="B72" s="370"/>
      <c r="C72" s="345"/>
      <c r="D72" s="347"/>
      <c r="E72" s="292"/>
      <c r="F72" s="293"/>
      <c r="G72" s="294"/>
      <c r="H72" s="333"/>
      <c r="I72" s="334"/>
      <c r="J72" s="334"/>
      <c r="K72" s="334"/>
      <c r="L72" s="335"/>
      <c r="M72" s="338"/>
      <c r="N72" s="339"/>
      <c r="O72" s="339"/>
      <c r="P72" s="339"/>
      <c r="Q72" s="339"/>
      <c r="R72" s="124"/>
      <c r="S72" s="113"/>
      <c r="T72" s="113"/>
      <c r="U72" s="113"/>
      <c r="V72" s="113"/>
      <c r="W72" s="113"/>
      <c r="X72" s="113"/>
    </row>
    <row r="73" spans="1:24" ht="50.15" customHeight="1" x14ac:dyDescent="0.2">
      <c r="A73" s="370"/>
      <c r="B73" s="370"/>
      <c r="C73" s="345"/>
      <c r="D73" s="347"/>
      <c r="E73" s="286"/>
      <c r="F73" s="287"/>
      <c r="G73" s="288"/>
      <c r="H73" s="330"/>
      <c r="I73" s="331"/>
      <c r="J73" s="331"/>
      <c r="K73" s="331"/>
      <c r="L73" s="332"/>
      <c r="M73" s="336"/>
      <c r="N73" s="337"/>
      <c r="O73" s="337"/>
      <c r="P73" s="337"/>
      <c r="Q73" s="337"/>
      <c r="R73" s="124"/>
      <c r="S73" s="113"/>
      <c r="T73" s="113"/>
      <c r="U73" s="113"/>
      <c r="V73" s="113"/>
      <c r="W73" s="113"/>
      <c r="X73" s="113"/>
    </row>
    <row r="74" spans="1:24" ht="50.15" customHeight="1" x14ac:dyDescent="0.2">
      <c r="A74" s="370"/>
      <c r="B74" s="370"/>
      <c r="C74" s="345"/>
      <c r="D74" s="347"/>
      <c r="E74" s="292"/>
      <c r="F74" s="293"/>
      <c r="G74" s="294"/>
      <c r="H74" s="333"/>
      <c r="I74" s="334"/>
      <c r="J74" s="334"/>
      <c r="K74" s="334"/>
      <c r="L74" s="335"/>
      <c r="M74" s="338"/>
      <c r="N74" s="339"/>
      <c r="O74" s="339"/>
      <c r="P74" s="339"/>
      <c r="Q74" s="339"/>
      <c r="R74" s="124"/>
      <c r="S74" s="113"/>
      <c r="T74" s="113"/>
      <c r="U74" s="113"/>
      <c r="V74" s="113"/>
      <c r="W74" s="113"/>
      <c r="X74" s="113"/>
    </row>
    <row r="75" spans="1:24" ht="50.15" customHeight="1" x14ac:dyDescent="0.2">
      <c r="A75" s="370"/>
      <c r="B75" s="370"/>
      <c r="C75" s="345"/>
      <c r="D75" s="347"/>
      <c r="E75" s="286"/>
      <c r="F75" s="287"/>
      <c r="G75" s="288"/>
      <c r="H75" s="330"/>
      <c r="I75" s="331"/>
      <c r="J75" s="331"/>
      <c r="K75" s="331"/>
      <c r="L75" s="332"/>
      <c r="M75" s="336"/>
      <c r="N75" s="337"/>
      <c r="O75" s="337"/>
      <c r="P75" s="337"/>
      <c r="Q75" s="337"/>
      <c r="R75" s="124"/>
      <c r="S75" s="113"/>
      <c r="T75" s="113"/>
      <c r="U75" s="113"/>
      <c r="V75" s="113"/>
      <c r="W75" s="113"/>
      <c r="X75" s="113"/>
    </row>
    <row r="76" spans="1:24" ht="50.15" customHeight="1" x14ac:dyDescent="0.2">
      <c r="A76" s="370"/>
      <c r="B76" s="370"/>
      <c r="C76" s="345"/>
      <c r="D76" s="348"/>
      <c r="E76" s="292"/>
      <c r="F76" s="293"/>
      <c r="G76" s="294"/>
      <c r="H76" s="333"/>
      <c r="I76" s="334"/>
      <c r="J76" s="334"/>
      <c r="K76" s="334"/>
      <c r="L76" s="335"/>
      <c r="M76" s="338"/>
      <c r="N76" s="339"/>
      <c r="O76" s="339"/>
      <c r="P76" s="339"/>
      <c r="Q76" s="339"/>
      <c r="R76" s="124"/>
      <c r="S76" s="113"/>
      <c r="T76" s="113"/>
      <c r="U76" s="113"/>
      <c r="V76" s="113"/>
      <c r="W76" s="113"/>
      <c r="X76" s="113"/>
    </row>
    <row r="77" spans="1:24" x14ac:dyDescent="0.2">
      <c r="A77" s="113"/>
      <c r="B77" s="113"/>
      <c r="C77" s="113"/>
      <c r="D77" s="113"/>
      <c r="E77" s="113"/>
      <c r="F77" s="113"/>
      <c r="G77" s="113"/>
      <c r="H77" s="113"/>
      <c r="I77" s="113"/>
      <c r="J77" s="113"/>
      <c r="K77" s="113"/>
      <c r="L77" s="113"/>
      <c r="M77" s="113"/>
      <c r="N77" s="113"/>
      <c r="O77" s="113"/>
      <c r="P77" s="113"/>
      <c r="Q77" s="128"/>
      <c r="R77" s="113"/>
      <c r="S77" s="113"/>
      <c r="T77" s="113"/>
      <c r="U77" s="113"/>
      <c r="V77" s="113"/>
      <c r="W77" s="113"/>
      <c r="X77" s="113"/>
    </row>
    <row r="78" spans="1:24" ht="18" customHeight="1" x14ac:dyDescent="0.2">
      <c r="A78" s="340" t="s">
        <v>87</v>
      </c>
      <c r="B78" s="340"/>
      <c r="C78" s="286"/>
      <c r="D78" s="287"/>
      <c r="E78" s="287"/>
      <c r="F78" s="287"/>
      <c r="G78" s="287"/>
      <c r="H78" s="287"/>
      <c r="I78" s="287"/>
      <c r="J78" s="287"/>
      <c r="K78" s="287"/>
      <c r="L78" s="287"/>
      <c r="M78" s="287"/>
      <c r="N78" s="287"/>
      <c r="O78" s="287"/>
      <c r="P78" s="287"/>
      <c r="Q78" s="287"/>
      <c r="R78" s="124"/>
      <c r="S78" s="113"/>
      <c r="T78" s="113"/>
      <c r="U78" s="113"/>
      <c r="V78" s="113"/>
      <c r="W78" s="113"/>
      <c r="X78" s="113"/>
    </row>
    <row r="79" spans="1:24" ht="18" customHeight="1" x14ac:dyDescent="0.2">
      <c r="A79" s="340"/>
      <c r="B79" s="340"/>
      <c r="C79" s="289"/>
      <c r="D79" s="290"/>
      <c r="E79" s="290"/>
      <c r="F79" s="290"/>
      <c r="G79" s="290"/>
      <c r="H79" s="290"/>
      <c r="I79" s="290"/>
      <c r="J79" s="290"/>
      <c r="K79" s="290"/>
      <c r="L79" s="290"/>
      <c r="M79" s="290"/>
      <c r="N79" s="290"/>
      <c r="O79" s="290"/>
      <c r="P79" s="290"/>
      <c r="Q79" s="290"/>
      <c r="R79" s="124"/>
      <c r="S79" s="113"/>
      <c r="T79" s="113"/>
      <c r="U79" s="113"/>
      <c r="V79" s="113"/>
      <c r="W79" s="113"/>
      <c r="X79" s="113"/>
    </row>
    <row r="80" spans="1:24" ht="18" customHeight="1" x14ac:dyDescent="0.2">
      <c r="A80" s="340"/>
      <c r="B80" s="340"/>
      <c r="C80" s="289"/>
      <c r="D80" s="290"/>
      <c r="E80" s="290"/>
      <c r="F80" s="290"/>
      <c r="G80" s="290"/>
      <c r="H80" s="290"/>
      <c r="I80" s="290"/>
      <c r="J80" s="290"/>
      <c r="K80" s="290"/>
      <c r="L80" s="290"/>
      <c r="M80" s="290"/>
      <c r="N80" s="290"/>
      <c r="O80" s="290"/>
      <c r="P80" s="290"/>
      <c r="Q80" s="290"/>
      <c r="R80" s="124"/>
      <c r="S80" s="113"/>
      <c r="T80" s="113"/>
      <c r="U80" s="113"/>
      <c r="V80" s="113"/>
      <c r="W80" s="113"/>
      <c r="X80" s="113"/>
    </row>
    <row r="81" spans="1:24" ht="18" customHeight="1" x14ac:dyDescent="0.2">
      <c r="A81" s="340"/>
      <c r="B81" s="340"/>
      <c r="C81" s="289"/>
      <c r="D81" s="290"/>
      <c r="E81" s="290"/>
      <c r="F81" s="290"/>
      <c r="G81" s="290"/>
      <c r="H81" s="290"/>
      <c r="I81" s="290"/>
      <c r="J81" s="290"/>
      <c r="K81" s="290"/>
      <c r="L81" s="290"/>
      <c r="M81" s="290"/>
      <c r="N81" s="290"/>
      <c r="O81" s="290"/>
      <c r="P81" s="290"/>
      <c r="Q81" s="290"/>
      <c r="R81" s="124"/>
      <c r="S81" s="113"/>
      <c r="T81" s="113"/>
      <c r="U81" s="113"/>
      <c r="V81" s="113"/>
      <c r="W81" s="113"/>
      <c r="X81" s="113"/>
    </row>
    <row r="82" spans="1:24" ht="18" customHeight="1" x14ac:dyDescent="0.2">
      <c r="A82" s="340"/>
      <c r="B82" s="340"/>
      <c r="C82" s="289"/>
      <c r="D82" s="290"/>
      <c r="E82" s="290"/>
      <c r="F82" s="290"/>
      <c r="G82" s="290"/>
      <c r="H82" s="290"/>
      <c r="I82" s="290"/>
      <c r="J82" s="290"/>
      <c r="K82" s="290"/>
      <c r="L82" s="290"/>
      <c r="M82" s="290"/>
      <c r="N82" s="290"/>
      <c r="O82" s="290"/>
      <c r="P82" s="290"/>
      <c r="Q82" s="290"/>
      <c r="R82" s="124"/>
      <c r="S82" s="113"/>
      <c r="T82" s="113"/>
      <c r="U82" s="113"/>
      <c r="V82" s="113"/>
      <c r="W82" s="113"/>
      <c r="X82" s="113"/>
    </row>
    <row r="83" spans="1:24" ht="18" customHeight="1" x14ac:dyDescent="0.2">
      <c r="A83" s="340"/>
      <c r="B83" s="340"/>
      <c r="C83" s="289"/>
      <c r="D83" s="290"/>
      <c r="E83" s="290"/>
      <c r="F83" s="290"/>
      <c r="G83" s="290"/>
      <c r="H83" s="290"/>
      <c r="I83" s="290"/>
      <c r="J83" s="290"/>
      <c r="K83" s="290"/>
      <c r="L83" s="290"/>
      <c r="M83" s="290"/>
      <c r="N83" s="290"/>
      <c r="O83" s="290"/>
      <c r="P83" s="290"/>
      <c r="Q83" s="290"/>
      <c r="R83" s="124"/>
      <c r="S83" s="113"/>
      <c r="T83" s="113"/>
      <c r="U83" s="113"/>
      <c r="V83" s="113"/>
      <c r="W83" s="113"/>
      <c r="X83" s="113"/>
    </row>
    <row r="84" spans="1:24" ht="18" customHeight="1" x14ac:dyDescent="0.2">
      <c r="A84" s="340"/>
      <c r="B84" s="340"/>
      <c r="C84" s="292"/>
      <c r="D84" s="293"/>
      <c r="E84" s="293"/>
      <c r="F84" s="293"/>
      <c r="G84" s="293"/>
      <c r="H84" s="293"/>
      <c r="I84" s="293"/>
      <c r="J84" s="293"/>
      <c r="K84" s="293"/>
      <c r="L84" s="293"/>
      <c r="M84" s="293"/>
      <c r="N84" s="293"/>
      <c r="O84" s="293"/>
      <c r="P84" s="293"/>
      <c r="Q84" s="293"/>
      <c r="R84" s="124"/>
      <c r="S84" s="113"/>
      <c r="T84" s="113"/>
      <c r="U84" s="113"/>
      <c r="V84" s="113"/>
      <c r="W84" s="113"/>
      <c r="X84" s="113"/>
    </row>
    <row r="85" spans="1:24" x14ac:dyDescent="0.2">
      <c r="A85" s="134" t="s">
        <v>88</v>
      </c>
      <c r="B85" s="134" t="s">
        <v>89</v>
      </c>
      <c r="C85" s="134"/>
      <c r="D85" s="134"/>
      <c r="E85" s="134"/>
      <c r="F85" s="134"/>
      <c r="G85" s="134"/>
      <c r="H85" s="134"/>
      <c r="I85" s="134"/>
      <c r="J85" s="134"/>
      <c r="K85" s="134"/>
      <c r="L85" s="134"/>
      <c r="M85" s="134"/>
      <c r="N85" s="134"/>
      <c r="O85" s="134"/>
      <c r="P85" s="134"/>
      <c r="Q85" s="134"/>
      <c r="R85" s="113"/>
      <c r="S85" s="113"/>
      <c r="T85" s="113"/>
      <c r="U85" s="113"/>
      <c r="V85" s="113"/>
      <c r="W85" s="113"/>
      <c r="X85" s="113"/>
    </row>
    <row r="86" spans="1:24" ht="14.15" customHeight="1" x14ac:dyDescent="0.2">
      <c r="A86" s="134" t="s">
        <v>90</v>
      </c>
      <c r="B86" s="329" t="s">
        <v>91</v>
      </c>
      <c r="C86" s="329"/>
      <c r="D86" s="329"/>
      <c r="E86" s="329"/>
      <c r="F86" s="329"/>
      <c r="G86" s="329"/>
      <c r="H86" s="329"/>
      <c r="I86" s="329"/>
      <c r="J86" s="329"/>
      <c r="K86" s="329"/>
      <c r="L86" s="329"/>
      <c r="M86" s="329"/>
      <c r="N86" s="329"/>
      <c r="O86" s="329"/>
      <c r="P86" s="329"/>
      <c r="Q86" s="329"/>
      <c r="R86" s="131"/>
      <c r="S86" s="113"/>
      <c r="T86" s="113"/>
      <c r="U86" s="113"/>
      <c r="V86" s="113"/>
      <c r="W86" s="113"/>
      <c r="X86" s="113"/>
    </row>
    <row r="87" spans="1:24" x14ac:dyDescent="0.2">
      <c r="A87" s="134"/>
      <c r="B87" s="329"/>
      <c r="C87" s="329"/>
      <c r="D87" s="329"/>
      <c r="E87" s="329"/>
      <c r="F87" s="329"/>
      <c r="G87" s="329"/>
      <c r="H87" s="329"/>
      <c r="I87" s="329"/>
      <c r="J87" s="329"/>
      <c r="K87" s="329"/>
      <c r="L87" s="329"/>
      <c r="M87" s="329"/>
      <c r="N87" s="329"/>
      <c r="O87" s="329"/>
      <c r="P87" s="329"/>
      <c r="Q87" s="329"/>
      <c r="R87" s="131"/>
      <c r="S87" s="113"/>
      <c r="T87" s="113"/>
      <c r="U87" s="113"/>
      <c r="V87" s="113"/>
      <c r="W87" s="113"/>
      <c r="X87" s="113"/>
    </row>
    <row r="88" spans="1:24" x14ac:dyDescent="0.2">
      <c r="A88" s="134"/>
      <c r="B88" s="329"/>
      <c r="C88" s="329"/>
      <c r="D88" s="329"/>
      <c r="E88" s="329"/>
      <c r="F88" s="329"/>
      <c r="G88" s="329"/>
      <c r="H88" s="329"/>
      <c r="I88" s="329"/>
      <c r="J88" s="329"/>
      <c r="K88" s="329"/>
      <c r="L88" s="329"/>
      <c r="M88" s="329"/>
      <c r="N88" s="329"/>
      <c r="O88" s="329"/>
      <c r="P88" s="329"/>
      <c r="Q88" s="329"/>
      <c r="R88" s="131"/>
      <c r="S88" s="113"/>
      <c r="T88" s="113"/>
      <c r="U88" s="113"/>
      <c r="V88" s="113"/>
      <c r="W88" s="113"/>
      <c r="X88" s="113"/>
    </row>
    <row r="89" spans="1:24" x14ac:dyDescent="0.2">
      <c r="A89" s="134"/>
      <c r="B89" s="329"/>
      <c r="C89" s="329"/>
      <c r="D89" s="329"/>
      <c r="E89" s="329"/>
      <c r="F89" s="329"/>
      <c r="G89" s="329"/>
      <c r="H89" s="329"/>
      <c r="I89" s="329"/>
      <c r="J89" s="329"/>
      <c r="K89" s="329"/>
      <c r="L89" s="329"/>
      <c r="M89" s="329"/>
      <c r="N89" s="329"/>
      <c r="O89" s="329"/>
      <c r="P89" s="329"/>
      <c r="Q89" s="329"/>
      <c r="R89" s="131"/>
      <c r="S89" s="113"/>
      <c r="T89" s="113"/>
      <c r="U89" s="113"/>
      <c r="V89" s="113"/>
      <c r="W89" s="113"/>
      <c r="X89" s="113"/>
    </row>
    <row r="90" spans="1:24" ht="14.15" customHeight="1" x14ac:dyDescent="0.2">
      <c r="A90" s="134" t="s">
        <v>92</v>
      </c>
      <c r="B90" s="329" t="s">
        <v>93</v>
      </c>
      <c r="C90" s="329"/>
      <c r="D90" s="329"/>
      <c r="E90" s="329"/>
      <c r="F90" s="329"/>
      <c r="G90" s="329"/>
      <c r="H90" s="329"/>
      <c r="I90" s="329"/>
      <c r="J90" s="329"/>
      <c r="K90" s="329"/>
      <c r="L90" s="329"/>
      <c r="M90" s="329"/>
      <c r="N90" s="329"/>
      <c r="O90" s="329"/>
      <c r="P90" s="329"/>
      <c r="Q90" s="329"/>
      <c r="R90" s="132"/>
      <c r="S90" s="113"/>
      <c r="T90" s="113"/>
      <c r="U90" s="113"/>
      <c r="V90" s="113"/>
      <c r="W90" s="113"/>
      <c r="X90" s="113"/>
    </row>
    <row r="91" spans="1:24" x14ac:dyDescent="0.2">
      <c r="A91" s="134"/>
      <c r="B91" s="329"/>
      <c r="C91" s="329"/>
      <c r="D91" s="329"/>
      <c r="E91" s="329"/>
      <c r="F91" s="329"/>
      <c r="G91" s="329"/>
      <c r="H91" s="329"/>
      <c r="I91" s="329"/>
      <c r="J91" s="329"/>
      <c r="K91" s="329"/>
      <c r="L91" s="329"/>
      <c r="M91" s="329"/>
      <c r="N91" s="329"/>
      <c r="O91" s="329"/>
      <c r="P91" s="329"/>
      <c r="Q91" s="329"/>
      <c r="R91" s="132"/>
      <c r="S91" s="113"/>
      <c r="T91" s="113"/>
      <c r="U91" s="113"/>
      <c r="V91" s="113"/>
      <c r="W91" s="113"/>
      <c r="X91" s="113"/>
    </row>
    <row r="92" spans="1:24" x14ac:dyDescent="0.2">
      <c r="A92" s="134"/>
      <c r="B92" s="329"/>
      <c r="C92" s="329"/>
      <c r="D92" s="329"/>
      <c r="E92" s="329"/>
      <c r="F92" s="329"/>
      <c r="G92" s="329"/>
      <c r="H92" s="329"/>
      <c r="I92" s="329"/>
      <c r="J92" s="329"/>
      <c r="K92" s="329"/>
      <c r="L92" s="329"/>
      <c r="M92" s="329"/>
      <c r="N92" s="329"/>
      <c r="O92" s="329"/>
      <c r="P92" s="329"/>
      <c r="Q92" s="329"/>
      <c r="R92" s="132"/>
      <c r="S92" s="113"/>
      <c r="T92" s="113"/>
      <c r="U92" s="113"/>
      <c r="V92" s="113"/>
      <c r="W92" s="113"/>
      <c r="X92" s="113"/>
    </row>
    <row r="93" spans="1:24" ht="14.15" customHeight="1" x14ac:dyDescent="0.2">
      <c r="A93" s="134" t="s">
        <v>94</v>
      </c>
      <c r="B93" s="329" t="s">
        <v>412</v>
      </c>
      <c r="C93" s="329"/>
      <c r="D93" s="329"/>
      <c r="E93" s="329"/>
      <c r="F93" s="329"/>
      <c r="G93" s="329"/>
      <c r="H93" s="329"/>
      <c r="I93" s="329"/>
      <c r="J93" s="329"/>
      <c r="K93" s="329"/>
      <c r="L93" s="329"/>
      <c r="M93" s="329"/>
      <c r="N93" s="329"/>
      <c r="O93" s="329"/>
      <c r="P93" s="329"/>
      <c r="Q93" s="329"/>
      <c r="R93" s="131"/>
      <c r="S93" s="113"/>
      <c r="T93" s="113"/>
      <c r="U93" s="113"/>
      <c r="V93" s="113"/>
      <c r="W93" s="113"/>
      <c r="X93" s="113"/>
    </row>
    <row r="94" spans="1:24" x14ac:dyDescent="0.2">
      <c r="A94" s="134"/>
      <c r="B94" s="329"/>
      <c r="C94" s="329"/>
      <c r="D94" s="329"/>
      <c r="E94" s="329"/>
      <c r="F94" s="329"/>
      <c r="G94" s="329"/>
      <c r="H94" s="329"/>
      <c r="I94" s="329"/>
      <c r="J94" s="329"/>
      <c r="K94" s="329"/>
      <c r="L94" s="329"/>
      <c r="M94" s="329"/>
      <c r="N94" s="329"/>
      <c r="O94" s="329"/>
      <c r="P94" s="329"/>
      <c r="Q94" s="329"/>
      <c r="R94" s="131"/>
      <c r="S94" s="113"/>
      <c r="T94" s="113"/>
      <c r="U94" s="113"/>
      <c r="V94" s="113"/>
      <c r="W94" s="113"/>
      <c r="X94" s="113"/>
    </row>
    <row r="95" spans="1:24" ht="14.15" customHeight="1" x14ac:dyDescent="0.2">
      <c r="A95" s="134" t="s">
        <v>95</v>
      </c>
      <c r="B95" s="329" t="s">
        <v>96</v>
      </c>
      <c r="C95" s="329"/>
      <c r="D95" s="329"/>
      <c r="E95" s="329"/>
      <c r="F95" s="329"/>
      <c r="G95" s="329"/>
      <c r="H95" s="329"/>
      <c r="I95" s="329"/>
      <c r="J95" s="329"/>
      <c r="K95" s="329"/>
      <c r="L95" s="329"/>
      <c r="M95" s="329"/>
      <c r="N95" s="329"/>
      <c r="O95" s="329"/>
      <c r="P95" s="329"/>
      <c r="Q95" s="329"/>
      <c r="R95" s="131"/>
      <c r="S95" s="113"/>
      <c r="T95" s="113"/>
      <c r="U95" s="113"/>
      <c r="V95" s="113"/>
      <c r="W95" s="113"/>
      <c r="X95" s="113"/>
    </row>
    <row r="96" spans="1:24" x14ac:dyDescent="0.2">
      <c r="A96" s="134"/>
      <c r="B96" s="329"/>
      <c r="C96" s="329"/>
      <c r="D96" s="329"/>
      <c r="E96" s="329"/>
      <c r="F96" s="329"/>
      <c r="G96" s="329"/>
      <c r="H96" s="329"/>
      <c r="I96" s="329"/>
      <c r="J96" s="329"/>
      <c r="K96" s="329"/>
      <c r="L96" s="329"/>
      <c r="M96" s="329"/>
      <c r="N96" s="329"/>
      <c r="O96" s="329"/>
      <c r="P96" s="329"/>
      <c r="Q96" s="329"/>
      <c r="R96" s="131"/>
      <c r="S96" s="113"/>
      <c r="T96" s="113"/>
      <c r="U96" s="113"/>
      <c r="V96" s="113"/>
      <c r="W96" s="113"/>
      <c r="X96" s="113"/>
    </row>
    <row r="97" spans="1:24" x14ac:dyDescent="0.2">
      <c r="A97" s="134"/>
      <c r="B97" s="329"/>
      <c r="C97" s="329"/>
      <c r="D97" s="329"/>
      <c r="E97" s="329"/>
      <c r="F97" s="329"/>
      <c r="G97" s="329"/>
      <c r="H97" s="329"/>
      <c r="I97" s="329"/>
      <c r="J97" s="329"/>
      <c r="K97" s="329"/>
      <c r="L97" s="329"/>
      <c r="M97" s="329"/>
      <c r="N97" s="329"/>
      <c r="O97" s="329"/>
      <c r="P97" s="329"/>
      <c r="Q97" s="329"/>
      <c r="R97" s="131"/>
      <c r="S97" s="113"/>
      <c r="T97" s="113"/>
      <c r="U97" s="113"/>
      <c r="V97" s="113"/>
      <c r="W97" s="113"/>
      <c r="X97" s="113"/>
    </row>
  </sheetData>
  <sheetProtection algorithmName="SHA-512" hashValue="zoT5G1RDhxaoURifXD4aQjP+cUsWmUwUr+bB9d2JssB4eNEJ/groec4UKQF/HPBG8OtALBvb7dRU8n5wQMhDyQ==" saltValue="4PhxH57A1ODM/GpyMnE8XA==" spinCount="100000" sheet="1" formatCells="0" formatColumns="0" formatRows="0"/>
  <mergeCells count="135">
    <mergeCell ref="N25:Q25"/>
    <mergeCell ref="C23:E25"/>
    <mergeCell ref="F23:I23"/>
    <mergeCell ref="J23:M23"/>
    <mergeCell ref="N23:Q23"/>
    <mergeCell ref="T39:V39"/>
    <mergeCell ref="T41:V41"/>
    <mergeCell ref="T43:V43"/>
    <mergeCell ref="F38:Q38"/>
    <mergeCell ref="T38:V38"/>
    <mergeCell ref="F39:I44"/>
    <mergeCell ref="J39:M39"/>
    <mergeCell ref="N39:Q44"/>
    <mergeCell ref="J41:M41"/>
    <mergeCell ref="J43:M43"/>
    <mergeCell ref="T23:V23"/>
    <mergeCell ref="D32:E34"/>
    <mergeCell ref="U32:U34"/>
    <mergeCell ref="U35:U37"/>
    <mergeCell ref="A3:B5"/>
    <mergeCell ref="C3:Q5"/>
    <mergeCell ref="A6:B8"/>
    <mergeCell ref="C6:Q8"/>
    <mergeCell ref="A9:B11"/>
    <mergeCell ref="C9:Q11"/>
    <mergeCell ref="A12:B19"/>
    <mergeCell ref="C12:C13"/>
    <mergeCell ref="D12:Q13"/>
    <mergeCell ref="C14:C15"/>
    <mergeCell ref="D14:Q15"/>
    <mergeCell ref="C16:C17"/>
    <mergeCell ref="D16:Q17"/>
    <mergeCell ref="C18:C19"/>
    <mergeCell ref="D18:Q19"/>
    <mergeCell ref="A21:B44"/>
    <mergeCell ref="C35:E44"/>
    <mergeCell ref="N24:O24"/>
    <mergeCell ref="F25:I25"/>
    <mergeCell ref="J25:M25"/>
    <mergeCell ref="A45:B49"/>
    <mergeCell ref="C45:E45"/>
    <mergeCell ref="F45:H45"/>
    <mergeCell ref="J45:L45"/>
    <mergeCell ref="N45:P45"/>
    <mergeCell ref="C21:E22"/>
    <mergeCell ref="F21:M21"/>
    <mergeCell ref="T21:V22"/>
    <mergeCell ref="J22:Q22"/>
    <mergeCell ref="T45:U45"/>
    <mergeCell ref="C46:E48"/>
    <mergeCell ref="U46:U48"/>
    <mergeCell ref="C49:E49"/>
    <mergeCell ref="F49:Q49"/>
    <mergeCell ref="T25:V25"/>
    <mergeCell ref="C26:C28"/>
    <mergeCell ref="D26:E28"/>
    <mergeCell ref="U26:U28"/>
    <mergeCell ref="C29:C31"/>
    <mergeCell ref="D29:E31"/>
    <mergeCell ref="U29:U31"/>
    <mergeCell ref="F24:G24"/>
    <mergeCell ref="J24:K24"/>
    <mergeCell ref="C32:C34"/>
    <mergeCell ref="Q58:Q59"/>
    <mergeCell ref="T52:V52"/>
    <mergeCell ref="T56:V56"/>
    <mergeCell ref="C57:E57"/>
    <mergeCell ref="G57:H57"/>
    <mergeCell ref="K57:L57"/>
    <mergeCell ref="O57:P57"/>
    <mergeCell ref="T57:V57"/>
    <mergeCell ref="F53:I53"/>
    <mergeCell ref="J53:M53"/>
    <mergeCell ref="N53:Q53"/>
    <mergeCell ref="T54:V54"/>
    <mergeCell ref="C55:E55"/>
    <mergeCell ref="G55:H55"/>
    <mergeCell ref="K55:L55"/>
    <mergeCell ref="O55:P55"/>
    <mergeCell ref="T55:V55"/>
    <mergeCell ref="C56:E56"/>
    <mergeCell ref="G56:H56"/>
    <mergeCell ref="K56:L56"/>
    <mergeCell ref="O56:P56"/>
    <mergeCell ref="C58:E59"/>
    <mergeCell ref="F58:F59"/>
    <mergeCell ref="G58:H59"/>
    <mergeCell ref="I58:I59"/>
    <mergeCell ref="J58:J59"/>
    <mergeCell ref="K58:L59"/>
    <mergeCell ref="M58:M59"/>
    <mergeCell ref="N58:N59"/>
    <mergeCell ref="O58:P59"/>
    <mergeCell ref="E69:G70"/>
    <mergeCell ref="H69:L70"/>
    <mergeCell ref="A61:E62"/>
    <mergeCell ref="F61:G61"/>
    <mergeCell ref="L61:P61"/>
    <mergeCell ref="F62:G62"/>
    <mergeCell ref="L62:P62"/>
    <mergeCell ref="A64:B76"/>
    <mergeCell ref="C64:D64"/>
    <mergeCell ref="E64:G64"/>
    <mergeCell ref="H64:L64"/>
    <mergeCell ref="M64:Q64"/>
    <mergeCell ref="E65:G66"/>
    <mergeCell ref="H65:L66"/>
    <mergeCell ref="M65:Q66"/>
    <mergeCell ref="E67:G68"/>
    <mergeCell ref="H67:L68"/>
    <mergeCell ref="M67:Q68"/>
    <mergeCell ref="A51:B59"/>
    <mergeCell ref="C51:E54"/>
    <mergeCell ref="F51:M51"/>
    <mergeCell ref="J52:Q52"/>
    <mergeCell ref="B93:Q94"/>
    <mergeCell ref="B95:Q97"/>
    <mergeCell ref="H75:L76"/>
    <mergeCell ref="M75:Q76"/>
    <mergeCell ref="A78:B84"/>
    <mergeCell ref="C78:Q84"/>
    <mergeCell ref="B86:Q89"/>
    <mergeCell ref="B90:Q92"/>
    <mergeCell ref="M69:Q70"/>
    <mergeCell ref="C71:C76"/>
    <mergeCell ref="D71:D76"/>
    <mergeCell ref="E71:G72"/>
    <mergeCell ref="H71:L72"/>
    <mergeCell ref="M71:Q72"/>
    <mergeCell ref="E73:G74"/>
    <mergeCell ref="H73:L74"/>
    <mergeCell ref="M73:Q74"/>
    <mergeCell ref="E75:G76"/>
    <mergeCell ref="C65:C70"/>
    <mergeCell ref="D65:D70"/>
  </mergeCells>
  <phoneticPr fontId="6"/>
  <pageMargins left="0.7" right="0.7" top="0.75" bottom="0.75" header="0.3" footer="0.3"/>
  <pageSetup paperSize="9" scale="44" fitToHeight="0" orientation="portrait" r:id="rId1"/>
  <rowBreaks count="2" manualBreakCount="2">
    <brk id="50" max="23" man="1"/>
    <brk id="7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2</xdr:col>
                    <xdr:colOff>203200</xdr:colOff>
                    <xdr:row>11</xdr:row>
                    <xdr:rowOff>196850</xdr:rowOff>
                  </from>
                  <to>
                    <xdr:col>2</xdr:col>
                    <xdr:colOff>565150</xdr:colOff>
                    <xdr:row>12</xdr:row>
                    <xdr:rowOff>120650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209550</xdr:colOff>
                    <xdr:row>13</xdr:row>
                    <xdr:rowOff>190500</xdr:rowOff>
                  </from>
                  <to>
                    <xdr:col>2</xdr:col>
                    <xdr:colOff>571500</xdr:colOff>
                    <xdr:row>14</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209550</xdr:colOff>
                    <xdr:row>15</xdr:row>
                    <xdr:rowOff>190500</xdr:rowOff>
                  </from>
                  <to>
                    <xdr:col>2</xdr:col>
                    <xdr:colOff>571500</xdr:colOff>
                    <xdr:row>16</xdr:row>
                    <xdr:rowOff>114300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209550</xdr:colOff>
                    <xdr:row>17</xdr:row>
                    <xdr:rowOff>203200</xdr:rowOff>
                  </from>
                  <to>
                    <xdr:col>2</xdr:col>
                    <xdr:colOff>571500</xdr:colOff>
                    <xdr:row>18</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9C6F-FC43-423D-9EC5-0053C242FF45}">
  <sheetPr>
    <tabColor theme="7"/>
    <pageSetUpPr fitToPage="1"/>
  </sheetPr>
  <dimension ref="B1:Y117"/>
  <sheetViews>
    <sheetView view="pageBreakPreview" zoomScale="115" zoomScaleNormal="100" zoomScaleSheetLayoutView="115" workbookViewId="0">
      <selection activeCell="T112" sqref="T112"/>
    </sheetView>
  </sheetViews>
  <sheetFormatPr defaultColWidth="8.7265625" defaultRowHeight="18" x14ac:dyDescent="0.2"/>
  <cols>
    <col min="1" max="1" width="3.81640625" style="5" customWidth="1"/>
    <col min="2" max="2" width="4" style="5" customWidth="1"/>
    <col min="3" max="3" width="6.26953125" style="5" customWidth="1"/>
    <col min="4" max="4" width="5.453125" style="5" customWidth="1"/>
    <col min="5" max="5" width="7.26953125" style="5" customWidth="1"/>
    <col min="6" max="6" width="8.1796875" style="5" customWidth="1"/>
    <col min="7" max="7" width="12.81640625" style="5" customWidth="1"/>
    <col min="8" max="8" width="6.26953125" style="5" customWidth="1"/>
    <col min="9" max="10" width="12.81640625" style="5" customWidth="1"/>
    <col min="11" max="11" width="6.26953125" style="5" customWidth="1"/>
    <col min="12" max="12" width="12.81640625" style="5" customWidth="1"/>
    <col min="13" max="13" width="5.453125" style="5" customWidth="1"/>
    <col min="14" max="14" width="5.81640625" style="5" customWidth="1"/>
    <col min="15" max="15" width="13" style="5" customWidth="1"/>
    <col min="16" max="16" width="6.453125" style="5" customWidth="1"/>
    <col min="17" max="17" width="6.81640625" style="5" customWidth="1"/>
    <col min="18" max="18" width="15.54296875" style="5" customWidth="1"/>
    <col min="19" max="19" width="4.7265625" style="5" customWidth="1"/>
    <col min="20" max="16384" width="8.7265625" style="5"/>
  </cols>
  <sheetData>
    <row r="1" spans="2:25" x14ac:dyDescent="0.2">
      <c r="B1" s="59" t="s">
        <v>97</v>
      </c>
      <c r="C1" s="59"/>
      <c r="D1" s="59"/>
      <c r="E1" s="59"/>
      <c r="F1" s="59"/>
      <c r="G1" s="60"/>
      <c r="H1" s="59"/>
      <c r="I1" s="59"/>
      <c r="J1" s="59"/>
      <c r="K1" s="59"/>
      <c r="L1" s="59"/>
      <c r="M1" s="59"/>
      <c r="N1" s="59"/>
      <c r="O1" s="59"/>
      <c r="P1" s="59"/>
      <c r="Q1" s="59"/>
      <c r="R1" s="59"/>
    </row>
    <row r="2" spans="2:25" ht="29.5" thickBot="1" x14ac:dyDescent="0.25">
      <c r="B2" s="61" t="s">
        <v>98</v>
      </c>
      <c r="C2" s="61"/>
      <c r="D2" s="62"/>
      <c r="E2" s="63"/>
      <c r="F2" s="63"/>
      <c r="G2" s="63"/>
      <c r="H2" s="63"/>
      <c r="I2" s="63"/>
      <c r="J2" s="59"/>
      <c r="K2" s="59"/>
      <c r="L2" s="59"/>
      <c r="M2" s="59"/>
      <c r="N2" s="59"/>
      <c r="O2" s="59"/>
      <c r="P2" s="59"/>
      <c r="Q2" s="59"/>
      <c r="R2" s="59"/>
    </row>
    <row r="3" spans="2:25" ht="21.75" customHeight="1" thickBot="1" x14ac:dyDescent="0.25">
      <c r="B3" s="623" t="s">
        <v>99</v>
      </c>
      <c r="C3" s="624"/>
      <c r="D3" s="624"/>
      <c r="E3" s="624"/>
      <c r="F3" s="625"/>
      <c r="G3" s="629" t="s">
        <v>100</v>
      </c>
      <c r="H3" s="630"/>
      <c r="I3" s="630"/>
      <c r="J3" s="629" t="s">
        <v>101</v>
      </c>
      <c r="K3" s="630"/>
      <c r="L3" s="631"/>
      <c r="M3" s="641" t="s">
        <v>102</v>
      </c>
      <c r="N3" s="642"/>
      <c r="O3" s="632" t="s">
        <v>103</v>
      </c>
      <c r="P3" s="623" t="s">
        <v>104</v>
      </c>
      <c r="Q3" s="625"/>
      <c r="R3" s="634" t="s">
        <v>105</v>
      </c>
      <c r="T3" s="608"/>
      <c r="U3" s="608"/>
      <c r="V3" s="608"/>
      <c r="W3" s="608"/>
      <c r="X3" s="608"/>
      <c r="Y3" s="608"/>
    </row>
    <row r="4" spans="2:25" ht="26.5" thickBot="1" x14ac:dyDescent="0.25">
      <c r="B4" s="626"/>
      <c r="C4" s="627"/>
      <c r="D4" s="627"/>
      <c r="E4" s="627"/>
      <c r="F4" s="628"/>
      <c r="G4" s="64" t="s">
        <v>106</v>
      </c>
      <c r="H4" s="65" t="s">
        <v>107</v>
      </c>
      <c r="I4" s="66" t="s">
        <v>108</v>
      </c>
      <c r="J4" s="64" t="s">
        <v>109</v>
      </c>
      <c r="K4" s="67" t="s">
        <v>107</v>
      </c>
      <c r="L4" s="68" t="s">
        <v>110</v>
      </c>
      <c r="M4" s="69" t="s">
        <v>410</v>
      </c>
      <c r="N4" s="70" t="s">
        <v>107</v>
      </c>
      <c r="O4" s="633"/>
      <c r="P4" s="626"/>
      <c r="Q4" s="628"/>
      <c r="R4" s="635"/>
      <c r="T4" s="608"/>
      <c r="U4" s="608"/>
      <c r="V4" s="608"/>
      <c r="W4" s="608"/>
      <c r="X4" s="608"/>
      <c r="Y4" s="608"/>
    </row>
    <row r="5" spans="2:25" ht="18.75" customHeight="1" x14ac:dyDescent="0.2">
      <c r="B5" s="609" t="s">
        <v>111</v>
      </c>
      <c r="C5" s="613" t="s">
        <v>112</v>
      </c>
      <c r="D5" s="561"/>
      <c r="E5" s="561"/>
      <c r="F5" s="614"/>
      <c r="G5" s="45"/>
      <c r="H5" s="256" t="s">
        <v>113</v>
      </c>
      <c r="I5" s="71">
        <f>G5*M5</f>
        <v>0</v>
      </c>
      <c r="J5" s="45"/>
      <c r="K5" s="258" t="s">
        <v>113</v>
      </c>
      <c r="L5" s="72">
        <f>J5*M5</f>
        <v>0</v>
      </c>
      <c r="M5" s="73">
        <v>38.299999999999997</v>
      </c>
      <c r="N5" s="74" t="s">
        <v>114</v>
      </c>
      <c r="O5" s="75">
        <f>+I5-L5</f>
        <v>0</v>
      </c>
      <c r="P5" s="615">
        <v>1.9E-2</v>
      </c>
      <c r="Q5" s="616"/>
      <c r="R5" s="76">
        <f>ROUND(O5*P5*44/12,0)</f>
        <v>0</v>
      </c>
      <c r="T5" s="111"/>
      <c r="U5" s="111"/>
      <c r="V5" s="111"/>
      <c r="W5" s="111"/>
      <c r="X5" s="111"/>
      <c r="Y5" s="111"/>
    </row>
    <row r="6" spans="2:25" x14ac:dyDescent="0.2">
      <c r="B6" s="610"/>
      <c r="C6" s="617" t="s">
        <v>115</v>
      </c>
      <c r="D6" s="488"/>
      <c r="E6" s="488"/>
      <c r="F6" s="489"/>
      <c r="G6" s="46"/>
      <c r="H6" s="77" t="s">
        <v>113</v>
      </c>
      <c r="I6" s="78">
        <f>G6*M6</f>
        <v>0</v>
      </c>
      <c r="J6" s="46"/>
      <c r="K6" s="79" t="s">
        <v>113</v>
      </c>
      <c r="L6" s="72">
        <f>J6*M6</f>
        <v>0</v>
      </c>
      <c r="M6" s="73">
        <v>34.799999999999997</v>
      </c>
      <c r="N6" s="74" t="s">
        <v>114</v>
      </c>
      <c r="O6" s="80">
        <f>+I6-L6</f>
        <v>0</v>
      </c>
      <c r="P6" s="618">
        <v>1.83E-2</v>
      </c>
      <c r="Q6" s="619"/>
      <c r="R6" s="80">
        <f t="shared" ref="R6:R41" si="0">ROUND(O6*P6*44/12,0)</f>
        <v>0</v>
      </c>
      <c r="T6" s="111"/>
      <c r="U6" s="111"/>
      <c r="V6" s="111"/>
      <c r="W6" s="111"/>
      <c r="X6" s="111"/>
      <c r="Y6" s="111"/>
    </row>
    <row r="7" spans="2:25" x14ac:dyDescent="0.2">
      <c r="B7" s="610"/>
      <c r="C7" s="620" t="s">
        <v>116</v>
      </c>
      <c r="D7" s="621"/>
      <c r="E7" s="621"/>
      <c r="F7" s="622"/>
      <c r="G7" s="46"/>
      <c r="H7" s="77" t="s">
        <v>113</v>
      </c>
      <c r="I7" s="78">
        <f t="shared" ref="I7:I38" si="1">G7*M7</f>
        <v>0</v>
      </c>
      <c r="J7" s="46"/>
      <c r="K7" s="79" t="s">
        <v>113</v>
      </c>
      <c r="L7" s="72">
        <f t="shared" ref="L7:L38" si="2">J7*M7</f>
        <v>0</v>
      </c>
      <c r="M7" s="73">
        <v>33.4</v>
      </c>
      <c r="N7" s="74" t="s">
        <v>114</v>
      </c>
      <c r="O7" s="80">
        <f t="shared" ref="O7:O38" si="3">+I7-L7</f>
        <v>0</v>
      </c>
      <c r="P7" s="618">
        <v>1.8700000000000001E-2</v>
      </c>
      <c r="Q7" s="619"/>
      <c r="R7" s="80">
        <f t="shared" si="0"/>
        <v>0</v>
      </c>
      <c r="T7" s="111"/>
      <c r="U7" s="111"/>
      <c r="V7" s="111"/>
      <c r="W7" s="111"/>
      <c r="X7" s="111"/>
      <c r="Y7" s="111"/>
    </row>
    <row r="8" spans="2:25" x14ac:dyDescent="0.2">
      <c r="B8" s="610"/>
      <c r="C8" s="620" t="s">
        <v>117</v>
      </c>
      <c r="D8" s="621"/>
      <c r="E8" s="621"/>
      <c r="F8" s="622"/>
      <c r="G8" s="46"/>
      <c r="H8" s="77" t="s">
        <v>113</v>
      </c>
      <c r="I8" s="78">
        <f t="shared" si="1"/>
        <v>0</v>
      </c>
      <c r="J8" s="46"/>
      <c r="K8" s="79" t="s">
        <v>113</v>
      </c>
      <c r="L8" s="72">
        <f t="shared" si="2"/>
        <v>0</v>
      </c>
      <c r="M8" s="73">
        <v>33.299999999999997</v>
      </c>
      <c r="N8" s="74" t="s">
        <v>114</v>
      </c>
      <c r="O8" s="80">
        <f t="shared" si="3"/>
        <v>0</v>
      </c>
      <c r="P8" s="618">
        <v>1.8599999999999998E-2</v>
      </c>
      <c r="Q8" s="619"/>
      <c r="R8" s="80">
        <f>ROUND(O8*P8*44/12,0)</f>
        <v>0</v>
      </c>
    </row>
    <row r="9" spans="2:25" x14ac:dyDescent="0.2">
      <c r="B9" s="610"/>
      <c r="C9" s="617" t="s">
        <v>118</v>
      </c>
      <c r="D9" s="488"/>
      <c r="E9" s="488"/>
      <c r="F9" s="489"/>
      <c r="G9" s="46"/>
      <c r="H9" s="77" t="s">
        <v>113</v>
      </c>
      <c r="I9" s="78">
        <f t="shared" si="1"/>
        <v>0</v>
      </c>
      <c r="J9" s="46"/>
      <c r="K9" s="77" t="s">
        <v>113</v>
      </c>
      <c r="L9" s="72">
        <f t="shared" si="2"/>
        <v>0</v>
      </c>
      <c r="M9" s="73">
        <v>36.299999999999997</v>
      </c>
      <c r="N9" s="74" t="s">
        <v>114</v>
      </c>
      <c r="O9" s="80">
        <f t="shared" si="3"/>
        <v>0</v>
      </c>
      <c r="P9" s="636">
        <v>1.8599999999999998E-2</v>
      </c>
      <c r="Q9" s="637"/>
      <c r="R9" s="80">
        <f>ROUND(O9*P9*44/12,0)</f>
        <v>0</v>
      </c>
    </row>
    <row r="10" spans="2:25" x14ac:dyDescent="0.2">
      <c r="B10" s="610"/>
      <c r="C10" s="620" t="s">
        <v>119</v>
      </c>
      <c r="D10" s="621"/>
      <c r="E10" s="621"/>
      <c r="F10" s="622"/>
      <c r="G10" s="46"/>
      <c r="H10" s="77" t="s">
        <v>113</v>
      </c>
      <c r="I10" s="78">
        <f t="shared" si="1"/>
        <v>0</v>
      </c>
      <c r="J10" s="46"/>
      <c r="K10" s="79" t="s">
        <v>113</v>
      </c>
      <c r="L10" s="72">
        <f t="shared" si="2"/>
        <v>0</v>
      </c>
      <c r="M10" s="73">
        <v>36.5</v>
      </c>
      <c r="N10" s="74" t="s">
        <v>114</v>
      </c>
      <c r="O10" s="80">
        <f t="shared" si="3"/>
        <v>0</v>
      </c>
      <c r="P10" s="618">
        <v>1.8700000000000001E-2</v>
      </c>
      <c r="Q10" s="619"/>
      <c r="R10" s="80">
        <f t="shared" si="0"/>
        <v>0</v>
      </c>
    </row>
    <row r="11" spans="2:25" x14ac:dyDescent="0.2">
      <c r="B11" s="610"/>
      <c r="C11" s="620" t="s">
        <v>120</v>
      </c>
      <c r="D11" s="621"/>
      <c r="E11" s="621"/>
      <c r="F11" s="622"/>
      <c r="G11" s="46"/>
      <c r="H11" s="77" t="s">
        <v>113</v>
      </c>
      <c r="I11" s="78">
        <f t="shared" si="1"/>
        <v>0</v>
      </c>
      <c r="J11" s="46"/>
      <c r="K11" s="79" t="s">
        <v>113</v>
      </c>
      <c r="L11" s="72">
        <f t="shared" si="2"/>
        <v>0</v>
      </c>
      <c r="M11" s="81">
        <v>38</v>
      </c>
      <c r="N11" s="74" t="s">
        <v>114</v>
      </c>
      <c r="O11" s="80">
        <f t="shared" si="3"/>
        <v>0</v>
      </c>
      <c r="P11" s="618">
        <v>1.8800000000000001E-2</v>
      </c>
      <c r="Q11" s="619"/>
      <c r="R11" s="80">
        <f t="shared" si="0"/>
        <v>0</v>
      </c>
    </row>
    <row r="12" spans="2:25" x14ac:dyDescent="0.2">
      <c r="B12" s="610"/>
      <c r="C12" s="620" t="s">
        <v>121</v>
      </c>
      <c r="D12" s="621"/>
      <c r="E12" s="621"/>
      <c r="F12" s="622"/>
      <c r="G12" s="47"/>
      <c r="H12" s="77" t="s">
        <v>113</v>
      </c>
      <c r="I12" s="78">
        <f t="shared" si="1"/>
        <v>0</v>
      </c>
      <c r="J12" s="47"/>
      <c r="K12" s="79" t="s">
        <v>113</v>
      </c>
      <c r="L12" s="72">
        <f t="shared" si="2"/>
        <v>0</v>
      </c>
      <c r="M12" s="73">
        <v>38.9</v>
      </c>
      <c r="N12" s="74" t="s">
        <v>114</v>
      </c>
      <c r="O12" s="80">
        <f t="shared" si="3"/>
        <v>0</v>
      </c>
      <c r="P12" s="618">
        <v>1.9300000000000001E-2</v>
      </c>
      <c r="Q12" s="619"/>
      <c r="R12" s="80">
        <f t="shared" si="0"/>
        <v>0</v>
      </c>
    </row>
    <row r="13" spans="2:25" x14ac:dyDescent="0.2">
      <c r="B13" s="610"/>
      <c r="C13" s="620" t="s">
        <v>122</v>
      </c>
      <c r="D13" s="621"/>
      <c r="E13" s="621"/>
      <c r="F13" s="622"/>
      <c r="G13" s="47"/>
      <c r="H13" s="77" t="s">
        <v>113</v>
      </c>
      <c r="I13" s="78">
        <f t="shared" si="1"/>
        <v>0</v>
      </c>
      <c r="J13" s="47"/>
      <c r="K13" s="79" t="s">
        <v>113</v>
      </c>
      <c r="L13" s="72">
        <f t="shared" si="2"/>
        <v>0</v>
      </c>
      <c r="M13" s="73">
        <v>41.8</v>
      </c>
      <c r="N13" s="74" t="s">
        <v>114</v>
      </c>
      <c r="O13" s="80">
        <f t="shared" si="3"/>
        <v>0</v>
      </c>
      <c r="P13" s="618">
        <v>2.0199999999999999E-2</v>
      </c>
      <c r="Q13" s="619"/>
      <c r="R13" s="80">
        <f t="shared" si="0"/>
        <v>0</v>
      </c>
    </row>
    <row r="14" spans="2:25" x14ac:dyDescent="0.2">
      <c r="B14" s="610"/>
      <c r="C14" s="620" t="s">
        <v>123</v>
      </c>
      <c r="D14" s="621"/>
      <c r="E14" s="621"/>
      <c r="F14" s="622"/>
      <c r="G14" s="47"/>
      <c r="H14" s="77" t="s">
        <v>55</v>
      </c>
      <c r="I14" s="78">
        <f t="shared" si="1"/>
        <v>0</v>
      </c>
      <c r="J14" s="47"/>
      <c r="K14" s="79" t="s">
        <v>55</v>
      </c>
      <c r="L14" s="72">
        <f t="shared" si="2"/>
        <v>0</v>
      </c>
      <c r="M14" s="81">
        <v>40</v>
      </c>
      <c r="N14" s="74" t="s">
        <v>124</v>
      </c>
      <c r="O14" s="80">
        <f t="shared" si="3"/>
        <v>0</v>
      </c>
      <c r="P14" s="618">
        <v>2.0400000000000001E-2</v>
      </c>
      <c r="Q14" s="619"/>
      <c r="R14" s="80">
        <f t="shared" si="0"/>
        <v>0</v>
      </c>
    </row>
    <row r="15" spans="2:25" x14ac:dyDescent="0.2">
      <c r="B15" s="610"/>
      <c r="C15" s="620" t="s">
        <v>125</v>
      </c>
      <c r="D15" s="621"/>
      <c r="E15" s="621"/>
      <c r="F15" s="622"/>
      <c r="G15" s="47"/>
      <c r="H15" s="77" t="s">
        <v>55</v>
      </c>
      <c r="I15" s="78">
        <f t="shared" si="1"/>
        <v>0</v>
      </c>
      <c r="J15" s="47"/>
      <c r="K15" s="79" t="s">
        <v>55</v>
      </c>
      <c r="L15" s="72">
        <f t="shared" si="2"/>
        <v>0</v>
      </c>
      <c r="M15" s="73">
        <v>34.1</v>
      </c>
      <c r="N15" s="74" t="s">
        <v>124</v>
      </c>
      <c r="O15" s="80">
        <f t="shared" si="3"/>
        <v>0</v>
      </c>
      <c r="P15" s="618">
        <v>2.4500000000000001E-2</v>
      </c>
      <c r="Q15" s="619"/>
      <c r="R15" s="80">
        <f t="shared" si="0"/>
        <v>0</v>
      </c>
    </row>
    <row r="16" spans="2:25" x14ac:dyDescent="0.2">
      <c r="B16" s="610"/>
      <c r="C16" s="620" t="s">
        <v>126</v>
      </c>
      <c r="D16" s="621"/>
      <c r="E16" s="563" t="s">
        <v>127</v>
      </c>
      <c r="F16" s="638"/>
      <c r="G16" s="48"/>
      <c r="H16" s="255" t="s">
        <v>55</v>
      </c>
      <c r="I16" s="78">
        <f t="shared" si="1"/>
        <v>0</v>
      </c>
      <c r="J16" s="48"/>
      <c r="K16" s="257" t="s">
        <v>55</v>
      </c>
      <c r="L16" s="72">
        <f t="shared" si="2"/>
        <v>0</v>
      </c>
      <c r="M16" s="73">
        <v>50.1</v>
      </c>
      <c r="N16" s="74" t="s">
        <v>124</v>
      </c>
      <c r="O16" s="80">
        <f t="shared" si="3"/>
        <v>0</v>
      </c>
      <c r="P16" s="618">
        <v>1.6299999999999999E-2</v>
      </c>
      <c r="Q16" s="619"/>
      <c r="R16" s="80">
        <f t="shared" si="0"/>
        <v>0</v>
      </c>
    </row>
    <row r="17" spans="2:18" ht="19" x14ac:dyDescent="0.2">
      <c r="B17" s="610"/>
      <c r="C17" s="620"/>
      <c r="D17" s="621"/>
      <c r="E17" s="621" t="s">
        <v>128</v>
      </c>
      <c r="F17" s="622"/>
      <c r="G17" s="47"/>
      <c r="H17" s="77" t="s">
        <v>129</v>
      </c>
      <c r="I17" s="78">
        <f t="shared" si="1"/>
        <v>0</v>
      </c>
      <c r="J17" s="47"/>
      <c r="K17" s="79" t="s">
        <v>130</v>
      </c>
      <c r="L17" s="72">
        <f t="shared" si="2"/>
        <v>0</v>
      </c>
      <c r="M17" s="73">
        <v>46.1</v>
      </c>
      <c r="N17" s="74" t="s">
        <v>131</v>
      </c>
      <c r="O17" s="80">
        <f t="shared" si="3"/>
        <v>0</v>
      </c>
      <c r="P17" s="618">
        <v>1.44E-2</v>
      </c>
      <c r="Q17" s="619"/>
      <c r="R17" s="80">
        <f t="shared" si="0"/>
        <v>0</v>
      </c>
    </row>
    <row r="18" spans="2:18" x14ac:dyDescent="0.2">
      <c r="B18" s="610"/>
      <c r="C18" s="654" t="s">
        <v>132</v>
      </c>
      <c r="D18" s="655"/>
      <c r="E18" s="621" t="s">
        <v>133</v>
      </c>
      <c r="F18" s="622"/>
      <c r="G18" s="47"/>
      <c r="H18" s="77" t="s">
        <v>55</v>
      </c>
      <c r="I18" s="78">
        <f t="shared" si="1"/>
        <v>0</v>
      </c>
      <c r="J18" s="47"/>
      <c r="K18" s="79" t="s">
        <v>55</v>
      </c>
      <c r="L18" s="72">
        <f t="shared" si="2"/>
        <v>0</v>
      </c>
      <c r="M18" s="73">
        <v>54.7</v>
      </c>
      <c r="N18" s="74" t="s">
        <v>124</v>
      </c>
      <c r="O18" s="80">
        <f t="shared" si="3"/>
        <v>0</v>
      </c>
      <c r="P18" s="618">
        <v>1.3899999999999999E-2</v>
      </c>
      <c r="Q18" s="619"/>
      <c r="R18" s="80">
        <f t="shared" si="0"/>
        <v>0</v>
      </c>
    </row>
    <row r="19" spans="2:18" ht="19" x14ac:dyDescent="0.2">
      <c r="B19" s="610"/>
      <c r="C19" s="656"/>
      <c r="D19" s="657"/>
      <c r="E19" s="639" t="s">
        <v>134</v>
      </c>
      <c r="F19" s="640"/>
      <c r="G19" s="106"/>
      <c r="H19" s="256" t="s">
        <v>130</v>
      </c>
      <c r="I19" s="78">
        <f t="shared" si="1"/>
        <v>0</v>
      </c>
      <c r="J19" s="49"/>
      <c r="K19" s="258" t="s">
        <v>130</v>
      </c>
      <c r="L19" s="72">
        <f t="shared" si="2"/>
        <v>0</v>
      </c>
      <c r="M19" s="73">
        <v>38.4</v>
      </c>
      <c r="N19" s="74" t="s">
        <v>135</v>
      </c>
      <c r="O19" s="80">
        <f t="shared" si="3"/>
        <v>0</v>
      </c>
      <c r="P19" s="618">
        <v>1.3899999999999999E-2</v>
      </c>
      <c r="Q19" s="619"/>
      <c r="R19" s="80">
        <f t="shared" si="0"/>
        <v>0</v>
      </c>
    </row>
    <row r="20" spans="2:18" x14ac:dyDescent="0.2">
      <c r="B20" s="610"/>
      <c r="C20" s="643" t="s">
        <v>136</v>
      </c>
      <c r="D20" s="644"/>
      <c r="E20" s="487" t="s">
        <v>137</v>
      </c>
      <c r="F20" s="489"/>
      <c r="G20" s="107"/>
      <c r="H20" s="255" t="s">
        <v>55</v>
      </c>
      <c r="I20" s="78">
        <f t="shared" si="1"/>
        <v>0</v>
      </c>
      <c r="J20" s="49"/>
      <c r="K20" s="255" t="s">
        <v>55</v>
      </c>
      <c r="L20" s="72">
        <f t="shared" si="2"/>
        <v>0</v>
      </c>
      <c r="M20" s="83">
        <v>28.7</v>
      </c>
      <c r="N20" s="74" t="s">
        <v>124</v>
      </c>
      <c r="O20" s="80">
        <f t="shared" si="3"/>
        <v>0</v>
      </c>
      <c r="P20" s="636">
        <v>2.46E-2</v>
      </c>
      <c r="Q20" s="637"/>
      <c r="R20" s="80">
        <f>ROUND(O20*P20*44/12,0)</f>
        <v>0</v>
      </c>
    </row>
    <row r="21" spans="2:18" x14ac:dyDescent="0.2">
      <c r="B21" s="610"/>
      <c r="C21" s="645"/>
      <c r="D21" s="646"/>
      <c r="E21" s="487" t="s">
        <v>138</v>
      </c>
      <c r="F21" s="489"/>
      <c r="G21" s="107"/>
      <c r="H21" s="255" t="s">
        <v>55</v>
      </c>
      <c r="I21" s="78">
        <f t="shared" si="1"/>
        <v>0</v>
      </c>
      <c r="J21" s="49"/>
      <c r="K21" s="255" t="s">
        <v>55</v>
      </c>
      <c r="L21" s="72">
        <f t="shared" si="2"/>
        <v>0</v>
      </c>
      <c r="M21" s="73">
        <v>28.9</v>
      </c>
      <c r="N21" s="74" t="s">
        <v>124</v>
      </c>
      <c r="O21" s="80">
        <f t="shared" si="3"/>
        <v>0</v>
      </c>
      <c r="P21" s="636">
        <v>2.4500000000000001E-2</v>
      </c>
      <c r="Q21" s="637"/>
      <c r="R21" s="80">
        <f>ROUND(O21*P21*44/12,0)</f>
        <v>0</v>
      </c>
    </row>
    <row r="22" spans="2:18" x14ac:dyDescent="0.2">
      <c r="B22" s="610"/>
      <c r="C22" s="645"/>
      <c r="D22" s="646"/>
      <c r="E22" s="568" t="s">
        <v>139</v>
      </c>
      <c r="F22" s="569"/>
      <c r="G22" s="108"/>
      <c r="H22" s="255" t="s">
        <v>55</v>
      </c>
      <c r="I22" s="78">
        <f t="shared" si="1"/>
        <v>0</v>
      </c>
      <c r="J22" s="49"/>
      <c r="K22" s="255" t="s">
        <v>55</v>
      </c>
      <c r="L22" s="72">
        <f t="shared" si="2"/>
        <v>0</v>
      </c>
      <c r="M22" s="73">
        <v>28.3</v>
      </c>
      <c r="N22" s="74" t="s">
        <v>124</v>
      </c>
      <c r="O22" s="80">
        <f t="shared" si="3"/>
        <v>0</v>
      </c>
      <c r="P22" s="636">
        <v>2.5100000000000001E-2</v>
      </c>
      <c r="Q22" s="637"/>
      <c r="R22" s="80">
        <f>ROUND(O22*P22*44/12,0)</f>
        <v>0</v>
      </c>
    </row>
    <row r="23" spans="2:18" x14ac:dyDescent="0.2">
      <c r="B23" s="610"/>
      <c r="C23" s="645"/>
      <c r="D23" s="646"/>
      <c r="E23" s="563" t="s">
        <v>140</v>
      </c>
      <c r="F23" s="638"/>
      <c r="G23" s="109"/>
      <c r="H23" s="255" t="s">
        <v>55</v>
      </c>
      <c r="I23" s="78">
        <f t="shared" si="1"/>
        <v>0</v>
      </c>
      <c r="J23" s="47"/>
      <c r="K23" s="79" t="s">
        <v>55</v>
      </c>
      <c r="L23" s="72">
        <f t="shared" si="2"/>
        <v>0</v>
      </c>
      <c r="M23" s="73">
        <v>26.1</v>
      </c>
      <c r="N23" s="74" t="s">
        <v>124</v>
      </c>
      <c r="O23" s="80">
        <f t="shared" si="3"/>
        <v>0</v>
      </c>
      <c r="P23" s="618">
        <v>2.4299999999999999E-2</v>
      </c>
      <c r="Q23" s="619"/>
      <c r="R23" s="80">
        <f t="shared" si="0"/>
        <v>0</v>
      </c>
    </row>
    <row r="24" spans="2:18" x14ac:dyDescent="0.2">
      <c r="B24" s="610"/>
      <c r="C24" s="645"/>
      <c r="D24" s="646"/>
      <c r="E24" s="621" t="s">
        <v>141</v>
      </c>
      <c r="F24" s="622"/>
      <c r="G24" s="47"/>
      <c r="H24" s="77" t="s">
        <v>55</v>
      </c>
      <c r="I24" s="78">
        <f t="shared" si="1"/>
        <v>0</v>
      </c>
      <c r="J24" s="50"/>
      <c r="K24" s="84" t="s">
        <v>55</v>
      </c>
      <c r="L24" s="72">
        <f t="shared" si="2"/>
        <v>0</v>
      </c>
      <c r="M24" s="73">
        <v>24.2</v>
      </c>
      <c r="N24" s="74" t="s">
        <v>124</v>
      </c>
      <c r="O24" s="80">
        <f t="shared" si="3"/>
        <v>0</v>
      </c>
      <c r="P24" s="618">
        <v>2.4199999999999999E-2</v>
      </c>
      <c r="Q24" s="619"/>
      <c r="R24" s="80">
        <f t="shared" si="0"/>
        <v>0</v>
      </c>
    </row>
    <row r="25" spans="2:18" x14ac:dyDescent="0.2">
      <c r="B25" s="610"/>
      <c r="C25" s="647"/>
      <c r="D25" s="648"/>
      <c r="E25" s="639" t="s">
        <v>142</v>
      </c>
      <c r="F25" s="640"/>
      <c r="G25" s="49"/>
      <c r="H25" s="256" t="s">
        <v>55</v>
      </c>
      <c r="I25" s="78">
        <f t="shared" si="1"/>
        <v>0</v>
      </c>
      <c r="J25" s="47"/>
      <c r="K25" s="79" t="s">
        <v>55</v>
      </c>
      <c r="L25" s="72">
        <f t="shared" si="2"/>
        <v>0</v>
      </c>
      <c r="M25" s="73">
        <v>27.8</v>
      </c>
      <c r="N25" s="74" t="s">
        <v>124</v>
      </c>
      <c r="O25" s="80">
        <f t="shared" si="3"/>
        <v>0</v>
      </c>
      <c r="P25" s="618">
        <v>2.5899999999999999E-2</v>
      </c>
      <c r="Q25" s="619"/>
      <c r="R25" s="80">
        <f t="shared" si="0"/>
        <v>0</v>
      </c>
    </row>
    <row r="26" spans="2:18" x14ac:dyDescent="0.2">
      <c r="B26" s="610"/>
      <c r="C26" s="620" t="s">
        <v>143</v>
      </c>
      <c r="D26" s="621"/>
      <c r="E26" s="621"/>
      <c r="F26" s="622"/>
      <c r="G26" s="47"/>
      <c r="H26" s="77" t="s">
        <v>55</v>
      </c>
      <c r="I26" s="78">
        <f t="shared" si="1"/>
        <v>0</v>
      </c>
      <c r="J26" s="47"/>
      <c r="K26" s="79" t="s">
        <v>55</v>
      </c>
      <c r="L26" s="72">
        <f t="shared" si="2"/>
        <v>0</v>
      </c>
      <c r="M26" s="81">
        <v>29</v>
      </c>
      <c r="N26" s="74" t="s">
        <v>124</v>
      </c>
      <c r="O26" s="80">
        <f t="shared" si="3"/>
        <v>0</v>
      </c>
      <c r="P26" s="618">
        <v>2.9899999999999999E-2</v>
      </c>
      <c r="Q26" s="619"/>
      <c r="R26" s="80">
        <f t="shared" si="0"/>
        <v>0</v>
      </c>
    </row>
    <row r="27" spans="2:18" x14ac:dyDescent="0.2">
      <c r="B27" s="610"/>
      <c r="C27" s="620" t="s">
        <v>144</v>
      </c>
      <c r="D27" s="621"/>
      <c r="E27" s="621"/>
      <c r="F27" s="622"/>
      <c r="G27" s="47"/>
      <c r="H27" s="77" t="s">
        <v>55</v>
      </c>
      <c r="I27" s="78">
        <f t="shared" si="1"/>
        <v>0</v>
      </c>
      <c r="J27" s="47"/>
      <c r="K27" s="79" t="s">
        <v>55</v>
      </c>
      <c r="L27" s="72">
        <f t="shared" si="2"/>
        <v>0</v>
      </c>
      <c r="M27" s="73">
        <v>37.299999999999997</v>
      </c>
      <c r="N27" s="74" t="s">
        <v>124</v>
      </c>
      <c r="O27" s="80">
        <f t="shared" si="3"/>
        <v>0</v>
      </c>
      <c r="P27" s="618">
        <v>2.0899999999999998E-2</v>
      </c>
      <c r="Q27" s="619"/>
      <c r="R27" s="80">
        <f t="shared" si="0"/>
        <v>0</v>
      </c>
    </row>
    <row r="28" spans="2:18" ht="19" x14ac:dyDescent="0.2">
      <c r="B28" s="610"/>
      <c r="C28" s="620" t="s">
        <v>145</v>
      </c>
      <c r="D28" s="621"/>
      <c r="E28" s="621"/>
      <c r="F28" s="622"/>
      <c r="G28" s="47"/>
      <c r="H28" s="77" t="s">
        <v>130</v>
      </c>
      <c r="I28" s="78">
        <f t="shared" si="1"/>
        <v>0</v>
      </c>
      <c r="J28" s="47"/>
      <c r="K28" s="79" t="s">
        <v>130</v>
      </c>
      <c r="L28" s="72">
        <f t="shared" si="2"/>
        <v>0</v>
      </c>
      <c r="M28" s="73">
        <v>18.399999999999999</v>
      </c>
      <c r="N28" s="74" t="s">
        <v>135</v>
      </c>
      <c r="O28" s="80">
        <f t="shared" si="3"/>
        <v>0</v>
      </c>
      <c r="P28" s="618">
        <v>1.09E-2</v>
      </c>
      <c r="Q28" s="619"/>
      <c r="R28" s="80">
        <f t="shared" si="0"/>
        <v>0</v>
      </c>
    </row>
    <row r="29" spans="2:18" ht="19" x14ac:dyDescent="0.2">
      <c r="B29" s="610"/>
      <c r="C29" s="620" t="s">
        <v>146</v>
      </c>
      <c r="D29" s="621"/>
      <c r="E29" s="621"/>
      <c r="F29" s="622"/>
      <c r="G29" s="47"/>
      <c r="H29" s="77" t="s">
        <v>130</v>
      </c>
      <c r="I29" s="78">
        <f t="shared" si="1"/>
        <v>0</v>
      </c>
      <c r="J29" s="47"/>
      <c r="K29" s="79" t="s">
        <v>130</v>
      </c>
      <c r="L29" s="72">
        <f t="shared" si="2"/>
        <v>0</v>
      </c>
      <c r="M29" s="73">
        <v>3.23</v>
      </c>
      <c r="N29" s="74" t="s">
        <v>135</v>
      </c>
      <c r="O29" s="80">
        <f t="shared" si="3"/>
        <v>0</v>
      </c>
      <c r="P29" s="618">
        <v>2.64E-2</v>
      </c>
      <c r="Q29" s="619"/>
      <c r="R29" s="80">
        <f t="shared" si="0"/>
        <v>0</v>
      </c>
    </row>
    <row r="30" spans="2:18" ht="19" x14ac:dyDescent="0.2">
      <c r="B30" s="610"/>
      <c r="C30" s="617" t="s">
        <v>147</v>
      </c>
      <c r="D30" s="488"/>
      <c r="E30" s="488"/>
      <c r="F30" s="489"/>
      <c r="G30" s="47"/>
      <c r="H30" s="77" t="s">
        <v>130</v>
      </c>
      <c r="I30" s="78">
        <f t="shared" si="1"/>
        <v>0</v>
      </c>
      <c r="J30" s="47"/>
      <c r="K30" s="77" t="s">
        <v>130</v>
      </c>
      <c r="L30" s="72">
        <f t="shared" si="2"/>
        <v>0</v>
      </c>
      <c r="M30" s="73">
        <v>3.45</v>
      </c>
      <c r="N30" s="74" t="s">
        <v>135</v>
      </c>
      <c r="O30" s="80">
        <f t="shared" si="3"/>
        <v>0</v>
      </c>
      <c r="P30" s="618">
        <v>2.64E-2</v>
      </c>
      <c r="Q30" s="619"/>
      <c r="R30" s="80">
        <f t="shared" si="0"/>
        <v>0</v>
      </c>
    </row>
    <row r="31" spans="2:18" ht="19" x14ac:dyDescent="0.2">
      <c r="B31" s="610"/>
      <c r="C31" s="620" t="s">
        <v>148</v>
      </c>
      <c r="D31" s="621"/>
      <c r="E31" s="621"/>
      <c r="F31" s="622"/>
      <c r="G31" s="47"/>
      <c r="H31" s="77" t="s">
        <v>130</v>
      </c>
      <c r="I31" s="78">
        <f t="shared" si="1"/>
        <v>0</v>
      </c>
      <c r="J31" s="47"/>
      <c r="K31" s="79" t="s">
        <v>130</v>
      </c>
      <c r="L31" s="72">
        <f t="shared" si="2"/>
        <v>0</v>
      </c>
      <c r="M31" s="73">
        <v>7.53</v>
      </c>
      <c r="N31" s="74" t="s">
        <v>135</v>
      </c>
      <c r="O31" s="80">
        <f t="shared" si="3"/>
        <v>0</v>
      </c>
      <c r="P31" s="618">
        <v>4.2000000000000003E-2</v>
      </c>
      <c r="Q31" s="619"/>
      <c r="R31" s="80">
        <f t="shared" si="0"/>
        <v>0</v>
      </c>
    </row>
    <row r="32" spans="2:18" x14ac:dyDescent="0.2">
      <c r="B32" s="610"/>
      <c r="C32" s="649" t="s">
        <v>149</v>
      </c>
      <c r="D32" s="650"/>
      <c r="E32" s="650"/>
      <c r="F32" s="651"/>
      <c r="G32" s="48"/>
      <c r="H32" s="255" t="s">
        <v>57</v>
      </c>
      <c r="I32" s="78">
        <f t="shared" si="1"/>
        <v>0</v>
      </c>
      <c r="J32" s="48"/>
      <c r="K32" s="257" t="s">
        <v>57</v>
      </c>
      <c r="L32" s="72">
        <f t="shared" si="2"/>
        <v>0</v>
      </c>
      <c r="M32" s="81">
        <v>18</v>
      </c>
      <c r="N32" s="74" t="s">
        <v>124</v>
      </c>
      <c r="O32" s="80">
        <f t="shared" si="3"/>
        <v>0</v>
      </c>
      <c r="P32" s="636">
        <v>1.6199999999999999E-2</v>
      </c>
      <c r="Q32" s="637"/>
      <c r="R32" s="80">
        <f t="shared" si="0"/>
        <v>0</v>
      </c>
    </row>
    <row r="33" spans="2:18" x14ac:dyDescent="0.2">
      <c r="B33" s="610"/>
      <c r="C33" s="649" t="s">
        <v>150</v>
      </c>
      <c r="D33" s="650"/>
      <c r="E33" s="650"/>
      <c r="F33" s="651"/>
      <c r="G33" s="48"/>
      <c r="H33" s="255" t="s">
        <v>57</v>
      </c>
      <c r="I33" s="78">
        <f t="shared" si="1"/>
        <v>0</v>
      </c>
      <c r="J33" s="48"/>
      <c r="K33" s="257" t="s">
        <v>57</v>
      </c>
      <c r="L33" s="72">
        <f t="shared" si="2"/>
        <v>0</v>
      </c>
      <c r="M33" s="73">
        <v>26.9</v>
      </c>
      <c r="N33" s="74" t="s">
        <v>124</v>
      </c>
      <c r="O33" s="80">
        <f t="shared" si="3"/>
        <v>0</v>
      </c>
      <c r="P33" s="636">
        <v>1.66E-2</v>
      </c>
      <c r="Q33" s="637"/>
      <c r="R33" s="80">
        <f t="shared" si="0"/>
        <v>0</v>
      </c>
    </row>
    <row r="34" spans="2:18" x14ac:dyDescent="0.2">
      <c r="B34" s="610"/>
      <c r="C34" s="649" t="s">
        <v>151</v>
      </c>
      <c r="D34" s="650"/>
      <c r="E34" s="650"/>
      <c r="F34" s="651"/>
      <c r="G34" s="48"/>
      <c r="H34" s="255" t="s">
        <v>57</v>
      </c>
      <c r="I34" s="78">
        <f t="shared" si="1"/>
        <v>0</v>
      </c>
      <c r="J34" s="48"/>
      <c r="K34" s="257" t="s">
        <v>57</v>
      </c>
      <c r="L34" s="72">
        <f t="shared" si="2"/>
        <v>0</v>
      </c>
      <c r="M34" s="73">
        <v>33.200000000000003</v>
      </c>
      <c r="N34" s="74" t="s">
        <v>124</v>
      </c>
      <c r="O34" s="80">
        <f t="shared" si="3"/>
        <v>0</v>
      </c>
      <c r="P34" s="636">
        <v>1.35E-2</v>
      </c>
      <c r="Q34" s="637"/>
      <c r="R34" s="80">
        <f t="shared" si="0"/>
        <v>0</v>
      </c>
    </row>
    <row r="35" spans="2:18" x14ac:dyDescent="0.2">
      <c r="B35" s="610"/>
      <c r="C35" s="649" t="s">
        <v>152</v>
      </c>
      <c r="D35" s="650"/>
      <c r="E35" s="650"/>
      <c r="F35" s="651"/>
      <c r="G35" s="48"/>
      <c r="H35" s="255" t="s">
        <v>57</v>
      </c>
      <c r="I35" s="78">
        <f t="shared" si="1"/>
        <v>0</v>
      </c>
      <c r="J35" s="48"/>
      <c r="K35" s="257" t="s">
        <v>57</v>
      </c>
      <c r="L35" s="72">
        <f t="shared" si="2"/>
        <v>0</v>
      </c>
      <c r="M35" s="73">
        <v>29.3</v>
      </c>
      <c r="N35" s="74" t="s">
        <v>124</v>
      </c>
      <c r="O35" s="80">
        <f t="shared" si="3"/>
        <v>0</v>
      </c>
      <c r="P35" s="636">
        <v>2.5700000000000001E-2</v>
      </c>
      <c r="Q35" s="637"/>
      <c r="R35" s="80">
        <f t="shared" si="0"/>
        <v>0</v>
      </c>
    </row>
    <row r="36" spans="2:18" x14ac:dyDescent="0.2">
      <c r="B36" s="610"/>
      <c r="C36" s="649" t="s">
        <v>153</v>
      </c>
      <c r="D36" s="650"/>
      <c r="E36" s="650"/>
      <c r="F36" s="651"/>
      <c r="G36" s="48"/>
      <c r="H36" s="255" t="s">
        <v>57</v>
      </c>
      <c r="I36" s="78">
        <f t="shared" si="1"/>
        <v>0</v>
      </c>
      <c r="J36" s="48"/>
      <c r="K36" s="257" t="s">
        <v>57</v>
      </c>
      <c r="L36" s="72">
        <f t="shared" si="2"/>
        <v>0</v>
      </c>
      <c r="M36" s="73">
        <v>29.3</v>
      </c>
      <c r="N36" s="74" t="s">
        <v>124</v>
      </c>
      <c r="O36" s="80">
        <f t="shared" si="3"/>
        <v>0</v>
      </c>
      <c r="P36" s="636">
        <v>2.3900000000000001E-2</v>
      </c>
      <c r="Q36" s="637"/>
      <c r="R36" s="80">
        <f t="shared" si="0"/>
        <v>0</v>
      </c>
    </row>
    <row r="37" spans="2:18" ht="44.5" customHeight="1" x14ac:dyDescent="0.2">
      <c r="B37" s="610"/>
      <c r="C37" s="649" t="s">
        <v>154</v>
      </c>
      <c r="D37" s="650"/>
      <c r="E37" s="650"/>
      <c r="F37" s="651"/>
      <c r="G37" s="48"/>
      <c r="H37" s="255" t="s">
        <v>155</v>
      </c>
      <c r="I37" s="78">
        <f t="shared" si="1"/>
        <v>0</v>
      </c>
      <c r="J37" s="48"/>
      <c r="K37" s="257" t="s">
        <v>155</v>
      </c>
      <c r="L37" s="72">
        <f t="shared" si="2"/>
        <v>0</v>
      </c>
      <c r="M37" s="73">
        <v>40.200000000000003</v>
      </c>
      <c r="N37" s="74" t="s">
        <v>156</v>
      </c>
      <c r="O37" s="80">
        <f t="shared" si="3"/>
        <v>0</v>
      </c>
      <c r="P37" s="636">
        <v>1.7899999999999999E-2</v>
      </c>
      <c r="Q37" s="637"/>
      <c r="R37" s="80">
        <f t="shared" si="0"/>
        <v>0</v>
      </c>
    </row>
    <row r="38" spans="2:18" ht="25" customHeight="1" x14ac:dyDescent="0.2">
      <c r="B38" s="610"/>
      <c r="C38" s="649" t="s">
        <v>157</v>
      </c>
      <c r="D38" s="650"/>
      <c r="E38" s="650"/>
      <c r="F38" s="651"/>
      <c r="G38" s="48"/>
      <c r="H38" s="255" t="s">
        <v>155</v>
      </c>
      <c r="I38" s="78">
        <f t="shared" si="1"/>
        <v>0</v>
      </c>
      <c r="J38" s="48"/>
      <c r="K38" s="82" t="s">
        <v>155</v>
      </c>
      <c r="L38" s="72">
        <f t="shared" si="2"/>
        <v>0</v>
      </c>
      <c r="M38" s="81">
        <v>38</v>
      </c>
      <c r="N38" s="74" t="s">
        <v>156</v>
      </c>
      <c r="O38" s="80">
        <f t="shared" si="3"/>
        <v>0</v>
      </c>
      <c r="P38" s="636">
        <v>1.8800000000000001E-2</v>
      </c>
      <c r="Q38" s="637"/>
      <c r="R38" s="80">
        <f t="shared" si="0"/>
        <v>0</v>
      </c>
    </row>
    <row r="39" spans="2:18" ht="18.649999999999999" customHeight="1" x14ac:dyDescent="0.2">
      <c r="B39" s="610"/>
      <c r="C39" s="654" t="s">
        <v>158</v>
      </c>
      <c r="D39" s="655"/>
      <c r="E39" s="702" t="s">
        <v>159</v>
      </c>
      <c r="F39" s="686"/>
      <c r="G39" s="703"/>
      <c r="H39" s="705" t="s">
        <v>130</v>
      </c>
      <c r="I39" s="85"/>
      <c r="J39" s="703"/>
      <c r="K39" s="707" t="s">
        <v>130</v>
      </c>
      <c r="L39" s="86"/>
      <c r="M39" s="86"/>
      <c r="N39" s="87"/>
      <c r="O39" s="709">
        <f>G39-J39</f>
        <v>0</v>
      </c>
      <c r="P39" s="88" t="s">
        <v>160</v>
      </c>
      <c r="Q39" s="110"/>
      <c r="R39" s="80">
        <f>ROUND(O39*Q39,0)</f>
        <v>0</v>
      </c>
    </row>
    <row r="40" spans="2:18" ht="18.649999999999999" customHeight="1" x14ac:dyDescent="0.2">
      <c r="B40" s="610"/>
      <c r="C40" s="490"/>
      <c r="D40" s="491"/>
      <c r="E40" s="568"/>
      <c r="F40" s="569"/>
      <c r="G40" s="704"/>
      <c r="H40" s="706"/>
      <c r="I40" s="85"/>
      <c r="J40" s="704"/>
      <c r="K40" s="708"/>
      <c r="L40" s="86"/>
      <c r="M40" s="86"/>
      <c r="N40" s="87"/>
      <c r="O40" s="709"/>
      <c r="P40" s="178" t="s">
        <v>161</v>
      </c>
      <c r="Q40" s="110"/>
      <c r="R40" s="80">
        <f>ROUND(O39*Q40,0)</f>
        <v>0</v>
      </c>
    </row>
    <row r="41" spans="2:18" x14ac:dyDescent="0.2">
      <c r="B41" s="610"/>
      <c r="C41" s="490"/>
      <c r="D41" s="491"/>
      <c r="E41" s="718" t="s">
        <v>162</v>
      </c>
      <c r="F41" s="719" t="e">
        <v>#REF!</v>
      </c>
      <c r="G41" s="48"/>
      <c r="H41" s="255" t="s">
        <v>163</v>
      </c>
      <c r="I41" s="177"/>
      <c r="J41" s="48"/>
      <c r="K41" s="82" t="s">
        <v>163</v>
      </c>
      <c r="L41" s="89"/>
      <c r="M41" s="89"/>
      <c r="N41" s="90"/>
      <c r="O41" s="216">
        <f>G41-J41</f>
        <v>0</v>
      </c>
      <c r="P41" s="720"/>
      <c r="Q41" s="720"/>
      <c r="R41" s="217">
        <f t="shared" si="0"/>
        <v>0</v>
      </c>
    </row>
    <row r="42" spans="2:18" ht="18.5" thickBot="1" x14ac:dyDescent="0.25">
      <c r="B42" s="611"/>
      <c r="C42" s="678" t="s">
        <v>433</v>
      </c>
      <c r="D42" s="495"/>
      <c r="E42" s="495"/>
      <c r="F42" s="495"/>
      <c r="G42" s="495"/>
      <c r="H42" s="495"/>
      <c r="I42" s="495"/>
      <c r="J42" s="495"/>
      <c r="K42" s="495"/>
      <c r="L42" s="495"/>
      <c r="M42" s="495"/>
      <c r="N42" s="495"/>
      <c r="O42" s="174"/>
      <c r="P42" s="498"/>
      <c r="Q42" s="499"/>
      <c r="R42" s="263"/>
    </row>
    <row r="43" spans="2:18" ht="19" customHeight="1" x14ac:dyDescent="0.2">
      <c r="B43" s="611"/>
      <c r="C43" s="710" t="s">
        <v>164</v>
      </c>
      <c r="D43" s="711"/>
      <c r="E43" s="711"/>
      <c r="F43" s="711"/>
      <c r="G43" s="711"/>
      <c r="H43" s="711"/>
      <c r="I43" s="711"/>
      <c r="J43" s="711"/>
      <c r="K43" s="711"/>
      <c r="L43" s="711"/>
      <c r="M43" s="711"/>
      <c r="N43" s="711"/>
      <c r="O43" s="712"/>
      <c r="P43" s="716" t="s">
        <v>165</v>
      </c>
      <c r="Q43" s="717"/>
      <c r="R43" s="91">
        <f>SUM(R5:R39)+R41-R42</f>
        <v>0</v>
      </c>
    </row>
    <row r="44" spans="2:18" ht="18.649999999999999" customHeight="1" thickBot="1" x14ac:dyDescent="0.25">
      <c r="B44" s="612"/>
      <c r="C44" s="713"/>
      <c r="D44" s="714"/>
      <c r="E44" s="714"/>
      <c r="F44" s="714"/>
      <c r="G44" s="714"/>
      <c r="H44" s="714"/>
      <c r="I44" s="714"/>
      <c r="J44" s="714"/>
      <c r="K44" s="714"/>
      <c r="L44" s="714"/>
      <c r="M44" s="714"/>
      <c r="N44" s="714"/>
      <c r="O44" s="715"/>
      <c r="P44" s="713" t="s">
        <v>166</v>
      </c>
      <c r="Q44" s="715"/>
      <c r="R44" s="92">
        <f>SUM(R5:R38)+R40+R41-R42</f>
        <v>0</v>
      </c>
    </row>
    <row r="45" spans="2:18" ht="15" customHeight="1" x14ac:dyDescent="0.2">
      <c r="B45" s="552" t="s">
        <v>167</v>
      </c>
      <c r="C45" s="682" t="s">
        <v>168</v>
      </c>
      <c r="D45" s="683"/>
      <c r="E45" s="683"/>
      <c r="F45" s="684"/>
      <c r="G45" s="238"/>
      <c r="H45" s="207" t="s">
        <v>169</v>
      </c>
      <c r="I45" s="239"/>
      <c r="J45" s="240"/>
      <c r="K45" s="241" t="s">
        <v>169</v>
      </c>
      <c r="L45" s="253"/>
      <c r="M45" s="253"/>
      <c r="N45" s="253"/>
      <c r="O45" s="97">
        <f>+G45-J45</f>
        <v>0</v>
      </c>
      <c r="P45" s="658">
        <v>6.54E-2</v>
      </c>
      <c r="Q45" s="659"/>
      <c r="R45" s="97">
        <f>ROUND(O45*P45,0)</f>
        <v>0</v>
      </c>
    </row>
    <row r="46" spans="2:18" ht="15" customHeight="1" x14ac:dyDescent="0.2">
      <c r="B46" s="553"/>
      <c r="C46" s="654" t="s">
        <v>170</v>
      </c>
      <c r="D46" s="685"/>
      <c r="E46" s="685"/>
      <c r="F46" s="686"/>
      <c r="G46" s="662"/>
      <c r="H46" s="652" t="s">
        <v>169</v>
      </c>
      <c r="I46" s="694"/>
      <c r="J46" s="697"/>
      <c r="K46" s="689" t="s">
        <v>169</v>
      </c>
      <c r="L46" s="670"/>
      <c r="M46" s="694"/>
      <c r="N46" s="694"/>
      <c r="O46" s="667">
        <f>+G46-J46</f>
        <v>0</v>
      </c>
      <c r="P46" s="88" t="s">
        <v>160</v>
      </c>
      <c r="Q46" s="110"/>
      <c r="R46" s="94">
        <f>ROUND(O46*Q46,0)</f>
        <v>0</v>
      </c>
    </row>
    <row r="47" spans="2:18" ht="15" customHeight="1" x14ac:dyDescent="0.2">
      <c r="B47" s="553"/>
      <c r="C47" s="656"/>
      <c r="D47" s="687"/>
      <c r="E47" s="687"/>
      <c r="F47" s="569"/>
      <c r="G47" s="666"/>
      <c r="H47" s="653"/>
      <c r="I47" s="695"/>
      <c r="J47" s="698"/>
      <c r="K47" s="690"/>
      <c r="L47" s="671"/>
      <c r="M47" s="695"/>
      <c r="N47" s="695"/>
      <c r="O47" s="668"/>
      <c r="P47" s="88" t="s">
        <v>161</v>
      </c>
      <c r="Q47" s="110"/>
      <c r="R47" s="94">
        <f>ROUND(O46*Q47,0)</f>
        <v>0</v>
      </c>
    </row>
    <row r="48" spans="2:18" ht="15" customHeight="1" x14ac:dyDescent="0.2">
      <c r="B48" s="553"/>
      <c r="C48" s="654" t="s">
        <v>171</v>
      </c>
      <c r="D48" s="685"/>
      <c r="E48" s="685"/>
      <c r="F48" s="686"/>
      <c r="G48" s="662"/>
      <c r="H48" s="652" t="s">
        <v>169</v>
      </c>
      <c r="I48" s="694"/>
      <c r="J48" s="699"/>
      <c r="K48" s="689" t="s">
        <v>169</v>
      </c>
      <c r="L48" s="670"/>
      <c r="M48" s="694"/>
      <c r="N48" s="694"/>
      <c r="O48" s="667">
        <f>+G48-J48</f>
        <v>0</v>
      </c>
      <c r="P48" s="88" t="s">
        <v>160</v>
      </c>
      <c r="Q48" s="110"/>
      <c r="R48" s="94">
        <f>ROUND(O48*Q48,0)</f>
        <v>0</v>
      </c>
    </row>
    <row r="49" spans="2:25" ht="15" customHeight="1" x14ac:dyDescent="0.2">
      <c r="B49" s="553"/>
      <c r="C49" s="656"/>
      <c r="D49" s="687"/>
      <c r="E49" s="687"/>
      <c r="F49" s="569"/>
      <c r="G49" s="666"/>
      <c r="H49" s="653"/>
      <c r="I49" s="696"/>
      <c r="J49" s="700"/>
      <c r="K49" s="690"/>
      <c r="L49" s="693"/>
      <c r="M49" s="696"/>
      <c r="N49" s="696"/>
      <c r="O49" s="668"/>
      <c r="P49" s="88" t="s">
        <v>161</v>
      </c>
      <c r="Q49" s="110"/>
      <c r="R49" s="95">
        <f>ROUND(O48*Q49,0)</f>
        <v>0</v>
      </c>
    </row>
    <row r="50" spans="2:25" ht="15" customHeight="1" x14ac:dyDescent="0.2">
      <c r="B50" s="553"/>
      <c r="C50" s="654" t="s">
        <v>172</v>
      </c>
      <c r="D50" s="685"/>
      <c r="E50" s="685"/>
      <c r="F50" s="685"/>
      <c r="G50" s="662"/>
      <c r="H50" s="652" t="s">
        <v>169</v>
      </c>
      <c r="I50" s="694"/>
      <c r="J50" s="662"/>
      <c r="K50" s="691" t="s">
        <v>169</v>
      </c>
      <c r="L50" s="670"/>
      <c r="M50" s="694"/>
      <c r="N50" s="694"/>
      <c r="O50" s="667">
        <f>+G50-J50</f>
        <v>0</v>
      </c>
      <c r="P50" s="171" t="s">
        <v>160</v>
      </c>
      <c r="Q50" s="170"/>
      <c r="R50" s="95">
        <f>ROUND(O50*Q50,0)</f>
        <v>0</v>
      </c>
    </row>
    <row r="51" spans="2:25" ht="15" customHeight="1" thickBot="1" x14ac:dyDescent="0.25">
      <c r="B51" s="553"/>
      <c r="C51" s="490"/>
      <c r="D51" s="688"/>
      <c r="E51" s="688"/>
      <c r="F51" s="688"/>
      <c r="G51" s="663"/>
      <c r="H51" s="701"/>
      <c r="I51" s="696"/>
      <c r="J51" s="663"/>
      <c r="K51" s="692"/>
      <c r="L51" s="693"/>
      <c r="M51" s="696"/>
      <c r="N51" s="696"/>
      <c r="O51" s="669"/>
      <c r="P51" s="172" t="s">
        <v>161</v>
      </c>
      <c r="Q51" s="169"/>
      <c r="R51" s="99">
        <f>ROUND(O50*Q51,0)</f>
        <v>0</v>
      </c>
    </row>
    <row r="52" spans="2:25" ht="22.5" customHeight="1" x14ac:dyDescent="0.2">
      <c r="B52" s="672"/>
      <c r="C52" s="676" t="s">
        <v>762</v>
      </c>
      <c r="D52" s="677"/>
      <c r="E52" s="677"/>
      <c r="F52" s="677"/>
      <c r="G52" s="677"/>
      <c r="H52" s="677"/>
      <c r="I52" s="677"/>
      <c r="J52" s="677"/>
      <c r="K52" s="677"/>
      <c r="L52" s="677"/>
      <c r="M52" s="677"/>
      <c r="N52" s="567"/>
      <c r="O52" s="173"/>
      <c r="P52" s="660"/>
      <c r="Q52" s="661"/>
      <c r="R52" s="264"/>
    </row>
    <row r="53" spans="2:25" ht="22" customHeight="1" thickBot="1" x14ac:dyDescent="0.25">
      <c r="B53" s="672"/>
      <c r="C53" s="678" t="s">
        <v>779</v>
      </c>
      <c r="D53" s="495"/>
      <c r="E53" s="495"/>
      <c r="F53" s="495"/>
      <c r="G53" s="495"/>
      <c r="H53" s="495"/>
      <c r="I53" s="495"/>
      <c r="J53" s="495"/>
      <c r="K53" s="495"/>
      <c r="L53" s="495"/>
      <c r="M53" s="495"/>
      <c r="N53" s="679"/>
      <c r="O53" s="174"/>
      <c r="P53" s="498"/>
      <c r="Q53" s="499"/>
      <c r="R53" s="265"/>
    </row>
    <row r="54" spans="2:25" ht="20" customHeight="1" x14ac:dyDescent="0.2">
      <c r="B54" s="672"/>
      <c r="C54" s="598" t="s">
        <v>164</v>
      </c>
      <c r="D54" s="599"/>
      <c r="E54" s="599"/>
      <c r="F54" s="599"/>
      <c r="G54" s="599"/>
      <c r="H54" s="599"/>
      <c r="I54" s="599"/>
      <c r="J54" s="599"/>
      <c r="K54" s="599"/>
      <c r="L54" s="599"/>
      <c r="M54" s="599"/>
      <c r="N54" s="599"/>
      <c r="O54" s="600"/>
      <c r="P54" s="664" t="s">
        <v>417</v>
      </c>
      <c r="Q54" s="665"/>
      <c r="R54" s="97">
        <f>R45+R46+R48+R50-R52+R53</f>
        <v>0</v>
      </c>
    </row>
    <row r="55" spans="2:25" ht="19.5" customHeight="1" thickBot="1" x14ac:dyDescent="0.25">
      <c r="B55" s="673"/>
      <c r="C55" s="601"/>
      <c r="D55" s="602"/>
      <c r="E55" s="602"/>
      <c r="F55" s="602"/>
      <c r="G55" s="602"/>
      <c r="H55" s="602"/>
      <c r="I55" s="602"/>
      <c r="J55" s="602"/>
      <c r="K55" s="602"/>
      <c r="L55" s="602"/>
      <c r="M55" s="602"/>
      <c r="N55" s="602"/>
      <c r="O55" s="603"/>
      <c r="P55" s="601" t="s">
        <v>418</v>
      </c>
      <c r="Q55" s="603"/>
      <c r="R55" s="167">
        <f>R45+R47+R49+R51-R52+R53</f>
        <v>0</v>
      </c>
    </row>
    <row r="56" spans="2:25" ht="18" customHeight="1" x14ac:dyDescent="0.2">
      <c r="B56" s="552" t="s">
        <v>887</v>
      </c>
      <c r="C56" s="545" t="s">
        <v>173</v>
      </c>
      <c r="D56" s="546"/>
      <c r="E56" s="546"/>
      <c r="F56" s="547"/>
      <c r="G56" s="477"/>
      <c r="H56" s="479" t="s">
        <v>455</v>
      </c>
      <c r="I56" s="481"/>
      <c r="J56" s="571"/>
      <c r="K56" s="472"/>
      <c r="L56" s="472"/>
      <c r="M56" s="472"/>
      <c r="N56" s="472"/>
      <c r="O56" s="474">
        <f>G56</f>
        <v>0</v>
      </c>
      <c r="P56" s="218" t="s">
        <v>174</v>
      </c>
      <c r="Q56" s="219"/>
      <c r="R56" s="97">
        <f>ROUND(O56*Q56,0)</f>
        <v>0</v>
      </c>
      <c r="T56" s="6"/>
      <c r="U56" s="7"/>
      <c r="V56" s="7"/>
      <c r="W56" s="7"/>
      <c r="X56" s="7"/>
      <c r="Y56" s="7"/>
    </row>
    <row r="57" spans="2:25" ht="18.5" thickBot="1" x14ac:dyDescent="0.25">
      <c r="B57" s="553"/>
      <c r="C57" s="548"/>
      <c r="D57" s="549"/>
      <c r="E57" s="549"/>
      <c r="F57" s="550"/>
      <c r="G57" s="478"/>
      <c r="H57" s="480"/>
      <c r="I57" s="482"/>
      <c r="J57" s="572"/>
      <c r="K57" s="476"/>
      <c r="L57" s="476"/>
      <c r="M57" s="476"/>
      <c r="N57" s="476"/>
      <c r="O57" s="475"/>
      <c r="P57" s="220" t="s">
        <v>175</v>
      </c>
      <c r="Q57" s="223"/>
      <c r="R57" s="95">
        <f>ROUND(O56*Q57,0)</f>
        <v>0</v>
      </c>
      <c r="T57" s="7"/>
      <c r="U57" s="7"/>
      <c r="V57" s="7"/>
      <c r="W57" s="7"/>
      <c r="X57" s="7"/>
      <c r="Y57" s="7"/>
    </row>
    <row r="58" spans="2:25" ht="18" customHeight="1" x14ac:dyDescent="0.2">
      <c r="B58" s="553"/>
      <c r="C58" s="545" t="s">
        <v>176</v>
      </c>
      <c r="D58" s="546"/>
      <c r="E58" s="546"/>
      <c r="F58" s="547"/>
      <c r="G58" s="477"/>
      <c r="H58" s="479" t="s">
        <v>455</v>
      </c>
      <c r="I58" s="481"/>
      <c r="J58" s="571"/>
      <c r="K58" s="472"/>
      <c r="L58" s="472"/>
      <c r="M58" s="472"/>
      <c r="N58" s="472"/>
      <c r="O58" s="474">
        <f>G58</f>
        <v>0</v>
      </c>
      <c r="P58" s="218" t="s">
        <v>174</v>
      </c>
      <c r="Q58" s="219"/>
      <c r="R58" s="97">
        <f>ROUND(O58*Q58,0)</f>
        <v>0</v>
      </c>
      <c r="T58" s="7"/>
      <c r="U58" s="7"/>
      <c r="V58" s="7"/>
      <c r="W58" s="7"/>
      <c r="X58" s="7"/>
      <c r="Y58" s="7"/>
    </row>
    <row r="59" spans="2:25" ht="18.5" thickBot="1" x14ac:dyDescent="0.25">
      <c r="B59" s="553"/>
      <c r="C59" s="548"/>
      <c r="D59" s="549"/>
      <c r="E59" s="549"/>
      <c r="F59" s="550"/>
      <c r="G59" s="478"/>
      <c r="H59" s="480"/>
      <c r="I59" s="482"/>
      <c r="J59" s="572"/>
      <c r="K59" s="476"/>
      <c r="L59" s="476"/>
      <c r="M59" s="476"/>
      <c r="N59" s="476"/>
      <c r="O59" s="475"/>
      <c r="P59" s="220" t="s">
        <v>175</v>
      </c>
      <c r="Q59" s="223"/>
      <c r="R59" s="224">
        <f>ROUND(O58*Q59,0)</f>
        <v>0</v>
      </c>
      <c r="T59" s="7"/>
      <c r="U59" s="7"/>
      <c r="V59" s="7"/>
      <c r="W59" s="7"/>
      <c r="X59" s="7"/>
      <c r="Y59" s="7"/>
    </row>
    <row r="60" spans="2:25" ht="18" customHeight="1" x14ac:dyDescent="0.2">
      <c r="B60" s="553"/>
      <c r="C60" s="545" t="s">
        <v>177</v>
      </c>
      <c r="D60" s="546"/>
      <c r="E60" s="546"/>
      <c r="F60" s="547"/>
      <c r="G60" s="477"/>
      <c r="H60" s="479" t="s">
        <v>455</v>
      </c>
      <c r="I60" s="481"/>
      <c r="J60" s="571"/>
      <c r="K60" s="472"/>
      <c r="L60" s="472"/>
      <c r="M60" s="472"/>
      <c r="N60" s="472"/>
      <c r="O60" s="474">
        <f>G60</f>
        <v>0</v>
      </c>
      <c r="P60" s="218" t="s">
        <v>174</v>
      </c>
      <c r="Q60" s="219"/>
      <c r="R60" s="97">
        <f>ROUND(O60*Q60,0)</f>
        <v>0</v>
      </c>
      <c r="T60" s="7"/>
      <c r="U60" s="7"/>
      <c r="V60" s="7"/>
      <c r="W60" s="7"/>
      <c r="X60" s="7"/>
      <c r="Y60" s="7"/>
    </row>
    <row r="61" spans="2:25" ht="18.5" thickBot="1" x14ac:dyDescent="0.25">
      <c r="B61" s="553"/>
      <c r="C61" s="548"/>
      <c r="D61" s="549"/>
      <c r="E61" s="549"/>
      <c r="F61" s="550"/>
      <c r="G61" s="478"/>
      <c r="H61" s="480"/>
      <c r="I61" s="482"/>
      <c r="J61" s="572"/>
      <c r="K61" s="476"/>
      <c r="L61" s="476"/>
      <c r="M61" s="476"/>
      <c r="N61" s="476"/>
      <c r="O61" s="475"/>
      <c r="P61" s="220" t="s">
        <v>175</v>
      </c>
      <c r="Q61" s="223"/>
      <c r="R61" s="224">
        <f>ROUND(O60*Q61,0)</f>
        <v>0</v>
      </c>
      <c r="T61" s="7"/>
      <c r="U61" s="7"/>
      <c r="V61" s="7"/>
      <c r="W61" s="7"/>
      <c r="X61" s="7"/>
      <c r="Y61" s="7"/>
    </row>
    <row r="62" spans="2:25" ht="18" customHeight="1" x14ac:dyDescent="0.2">
      <c r="B62" s="553"/>
      <c r="C62" s="545" t="s">
        <v>178</v>
      </c>
      <c r="D62" s="546"/>
      <c r="E62" s="546"/>
      <c r="F62" s="547"/>
      <c r="G62" s="477"/>
      <c r="H62" s="479" t="s">
        <v>455</v>
      </c>
      <c r="I62" s="481"/>
      <c r="J62" s="571"/>
      <c r="K62" s="472"/>
      <c r="L62" s="472"/>
      <c r="M62" s="472"/>
      <c r="N62" s="472"/>
      <c r="O62" s="474">
        <f>G62</f>
        <v>0</v>
      </c>
      <c r="P62" s="218" t="s">
        <v>174</v>
      </c>
      <c r="Q62" s="219"/>
      <c r="R62" s="97">
        <f>ROUND(O62*Q62,0)</f>
        <v>0</v>
      </c>
      <c r="T62" s="7"/>
      <c r="U62" s="7"/>
      <c r="V62" s="7"/>
      <c r="W62" s="7"/>
      <c r="X62" s="7"/>
      <c r="Y62" s="7"/>
    </row>
    <row r="63" spans="2:25" ht="18.5" thickBot="1" x14ac:dyDescent="0.25">
      <c r="B63" s="553"/>
      <c r="C63" s="548"/>
      <c r="D63" s="549"/>
      <c r="E63" s="549"/>
      <c r="F63" s="550"/>
      <c r="G63" s="478"/>
      <c r="H63" s="480"/>
      <c r="I63" s="482"/>
      <c r="J63" s="572"/>
      <c r="K63" s="476"/>
      <c r="L63" s="476"/>
      <c r="M63" s="476"/>
      <c r="N63" s="476"/>
      <c r="O63" s="475"/>
      <c r="P63" s="220" t="s">
        <v>175</v>
      </c>
      <c r="Q63" s="223"/>
      <c r="R63" s="224">
        <f>ROUND(O62*Q63,0)</f>
        <v>0</v>
      </c>
      <c r="T63" s="7"/>
      <c r="U63" s="7"/>
      <c r="V63" s="7"/>
      <c r="W63" s="7"/>
      <c r="X63" s="7"/>
      <c r="Y63" s="7"/>
    </row>
    <row r="64" spans="2:25" ht="18" customHeight="1" x14ac:dyDescent="0.2">
      <c r="B64" s="553"/>
      <c r="C64" s="545" t="s">
        <v>179</v>
      </c>
      <c r="D64" s="546"/>
      <c r="E64" s="546"/>
      <c r="F64" s="547"/>
      <c r="G64" s="477"/>
      <c r="H64" s="479" t="s">
        <v>455</v>
      </c>
      <c r="I64" s="481"/>
      <c r="J64" s="571"/>
      <c r="K64" s="472"/>
      <c r="L64" s="472"/>
      <c r="M64" s="472"/>
      <c r="N64" s="472"/>
      <c r="O64" s="474">
        <f>G64</f>
        <v>0</v>
      </c>
      <c r="P64" s="218" t="s">
        <v>174</v>
      </c>
      <c r="Q64" s="219"/>
      <c r="R64" s="97">
        <f>ROUND(O64*Q64,0)</f>
        <v>0</v>
      </c>
      <c r="T64" s="7"/>
      <c r="U64" s="7"/>
      <c r="V64" s="7"/>
      <c r="W64" s="7"/>
      <c r="X64" s="7"/>
      <c r="Y64" s="7"/>
    </row>
    <row r="65" spans="2:25" ht="18.5" thickBot="1" x14ac:dyDescent="0.25">
      <c r="B65" s="553"/>
      <c r="C65" s="548"/>
      <c r="D65" s="549"/>
      <c r="E65" s="549"/>
      <c r="F65" s="550"/>
      <c r="G65" s="478"/>
      <c r="H65" s="480"/>
      <c r="I65" s="482"/>
      <c r="J65" s="572"/>
      <c r="K65" s="476"/>
      <c r="L65" s="476"/>
      <c r="M65" s="476"/>
      <c r="N65" s="476"/>
      <c r="O65" s="475"/>
      <c r="P65" s="220" t="s">
        <v>175</v>
      </c>
      <c r="Q65" s="223"/>
      <c r="R65" s="224">
        <f>ROUND(O64*Q65,0)</f>
        <v>0</v>
      </c>
      <c r="T65" s="7"/>
      <c r="U65" s="7"/>
      <c r="V65" s="7"/>
      <c r="W65" s="7"/>
      <c r="X65" s="7"/>
      <c r="Y65" s="7"/>
    </row>
    <row r="66" spans="2:25" ht="18" customHeight="1" x14ac:dyDescent="0.2">
      <c r="B66" s="553"/>
      <c r="C66" s="545" t="s">
        <v>180</v>
      </c>
      <c r="D66" s="546"/>
      <c r="E66" s="546"/>
      <c r="F66" s="547"/>
      <c r="G66" s="477"/>
      <c r="H66" s="479" t="s">
        <v>455</v>
      </c>
      <c r="I66" s="481"/>
      <c r="J66" s="571"/>
      <c r="K66" s="472"/>
      <c r="L66" s="472"/>
      <c r="M66" s="472"/>
      <c r="N66" s="472"/>
      <c r="O66" s="474">
        <f>G66</f>
        <v>0</v>
      </c>
      <c r="P66" s="218" t="s">
        <v>174</v>
      </c>
      <c r="Q66" s="219"/>
      <c r="R66" s="97">
        <f>ROUND(O66*Q66,0)</f>
        <v>0</v>
      </c>
      <c r="T66" s="7"/>
      <c r="U66" s="7"/>
      <c r="V66" s="7"/>
      <c r="W66" s="7"/>
      <c r="X66" s="7"/>
      <c r="Y66" s="7"/>
    </row>
    <row r="67" spans="2:25" ht="18.5" thickBot="1" x14ac:dyDescent="0.25">
      <c r="B67" s="553"/>
      <c r="C67" s="548"/>
      <c r="D67" s="549"/>
      <c r="E67" s="549"/>
      <c r="F67" s="550"/>
      <c r="G67" s="674"/>
      <c r="H67" s="675"/>
      <c r="I67" s="746"/>
      <c r="J67" s="747"/>
      <c r="K67" s="473"/>
      <c r="L67" s="473"/>
      <c r="M67" s="473"/>
      <c r="N67" s="473"/>
      <c r="O67" s="555"/>
      <c r="P67" s="220" t="s">
        <v>175</v>
      </c>
      <c r="Q67" s="221"/>
      <c r="R67" s="168">
        <f>ROUND(O66*Q67,0)</f>
        <v>0</v>
      </c>
      <c r="T67" s="7"/>
      <c r="U67" s="7"/>
      <c r="V67" s="7"/>
      <c r="W67" s="7"/>
      <c r="X67" s="7"/>
      <c r="Y67" s="7"/>
    </row>
    <row r="68" spans="2:25" x14ac:dyDescent="0.2">
      <c r="B68" s="553"/>
      <c r="C68" s="560" t="s">
        <v>181</v>
      </c>
      <c r="D68" s="561"/>
      <c r="E68" s="566" t="s">
        <v>182</v>
      </c>
      <c r="F68" s="567"/>
      <c r="G68" s="477"/>
      <c r="H68" s="479" t="s">
        <v>455</v>
      </c>
      <c r="I68" s="481"/>
      <c r="J68" s="571"/>
      <c r="K68" s="472"/>
      <c r="L68" s="472"/>
      <c r="M68" s="472"/>
      <c r="N68" s="472"/>
      <c r="O68" s="474">
        <f>G68</f>
        <v>0</v>
      </c>
      <c r="P68" s="96" t="s">
        <v>174</v>
      </c>
      <c r="Q68" s="190"/>
      <c r="R68" s="97">
        <f>ROUND(O68*Q68,0)</f>
        <v>0</v>
      </c>
      <c r="T68" s="7"/>
      <c r="U68" s="7"/>
      <c r="V68" s="7"/>
      <c r="W68" s="7"/>
      <c r="X68" s="7"/>
      <c r="Y68" s="7"/>
    </row>
    <row r="69" spans="2:25" x14ac:dyDescent="0.2">
      <c r="B69" s="553"/>
      <c r="C69" s="562"/>
      <c r="D69" s="563"/>
      <c r="E69" s="568"/>
      <c r="F69" s="569"/>
      <c r="G69" s="478"/>
      <c r="H69" s="570"/>
      <c r="I69" s="482"/>
      <c r="J69" s="572"/>
      <c r="K69" s="476"/>
      <c r="L69" s="476"/>
      <c r="M69" s="476"/>
      <c r="N69" s="476"/>
      <c r="O69" s="475"/>
      <c r="P69" s="98" t="s">
        <v>175</v>
      </c>
      <c r="Q69" s="222"/>
      <c r="R69" s="93">
        <f>ROUND(O68*Q69,0)</f>
        <v>0</v>
      </c>
      <c r="T69" s="7"/>
      <c r="U69" s="7"/>
      <c r="V69" s="7"/>
      <c r="W69" s="7"/>
      <c r="X69" s="7"/>
      <c r="Y69" s="7"/>
    </row>
    <row r="70" spans="2:25" ht="18.5" thickBot="1" x14ac:dyDescent="0.25">
      <c r="B70" s="553"/>
      <c r="C70" s="564"/>
      <c r="D70" s="565"/>
      <c r="E70" s="604" t="s">
        <v>888</v>
      </c>
      <c r="F70" s="605"/>
      <c r="G70" s="225"/>
      <c r="H70" s="226" t="s">
        <v>455</v>
      </c>
      <c r="I70" s="227"/>
      <c r="J70" s="228"/>
      <c r="K70" s="226" t="s">
        <v>455</v>
      </c>
      <c r="L70" s="229"/>
      <c r="M70" s="230"/>
      <c r="N70" s="230"/>
      <c r="O70" s="231">
        <f>G70-J70</f>
        <v>0</v>
      </c>
      <c r="P70" s="606"/>
      <c r="Q70" s="607"/>
      <c r="R70" s="232">
        <f>ROUND(O70*P70,0)</f>
        <v>0</v>
      </c>
      <c r="T70" s="7"/>
      <c r="U70" s="7"/>
      <c r="V70" s="7"/>
      <c r="W70" s="7"/>
      <c r="X70" s="7"/>
      <c r="Y70" s="7"/>
    </row>
    <row r="71" spans="2:25" ht="22.5" customHeight="1" thickBot="1" x14ac:dyDescent="0.25">
      <c r="B71" s="553"/>
      <c r="C71" s="680" t="s">
        <v>763</v>
      </c>
      <c r="D71" s="681"/>
      <c r="E71" s="681"/>
      <c r="F71" s="681"/>
      <c r="G71" s="681"/>
      <c r="H71" s="681"/>
      <c r="I71" s="681"/>
      <c r="J71" s="681"/>
      <c r="K71" s="681"/>
      <c r="L71" s="681"/>
      <c r="M71" s="681"/>
      <c r="N71" s="681"/>
      <c r="O71" s="237"/>
      <c r="P71" s="744"/>
      <c r="Q71" s="745"/>
      <c r="R71" s="266"/>
      <c r="T71" s="7"/>
      <c r="U71" s="7"/>
      <c r="V71" s="7"/>
      <c r="W71" s="7"/>
      <c r="X71" s="7"/>
      <c r="Y71" s="7"/>
    </row>
    <row r="72" spans="2:25" ht="22.5" customHeight="1" x14ac:dyDescent="0.2">
      <c r="B72" s="553"/>
      <c r="C72" s="676" t="s">
        <v>781</v>
      </c>
      <c r="D72" s="677"/>
      <c r="E72" s="677"/>
      <c r="F72" s="677"/>
      <c r="G72" s="677"/>
      <c r="H72" s="677"/>
      <c r="I72" s="677"/>
      <c r="J72" s="677"/>
      <c r="K72" s="677"/>
      <c r="L72" s="677"/>
      <c r="M72" s="677"/>
      <c r="N72" s="567"/>
      <c r="O72" s="214"/>
      <c r="P72" s="660"/>
      <c r="Q72" s="661"/>
      <c r="R72" s="215">
        <f>R73+R74</f>
        <v>0</v>
      </c>
      <c r="T72" s="7"/>
      <c r="U72" s="7"/>
      <c r="V72" s="7"/>
      <c r="W72" s="7"/>
      <c r="X72" s="7"/>
      <c r="Y72" s="7"/>
    </row>
    <row r="73" spans="2:25" ht="17" customHeight="1" x14ac:dyDescent="0.2">
      <c r="B73" s="553"/>
      <c r="C73" s="490"/>
      <c r="D73" s="491"/>
      <c r="E73" s="487" t="s">
        <v>780</v>
      </c>
      <c r="F73" s="488"/>
      <c r="G73" s="488"/>
      <c r="H73" s="488"/>
      <c r="I73" s="488"/>
      <c r="J73" s="488"/>
      <c r="K73" s="488"/>
      <c r="L73" s="488"/>
      <c r="M73" s="488"/>
      <c r="N73" s="489"/>
      <c r="O73" s="213"/>
      <c r="P73" s="496"/>
      <c r="Q73" s="497"/>
      <c r="R73" s="267"/>
      <c r="T73" s="7"/>
      <c r="U73" s="7"/>
      <c r="V73" s="7"/>
      <c r="W73" s="7"/>
      <c r="X73" s="7"/>
      <c r="Y73" s="7"/>
    </row>
    <row r="74" spans="2:25" ht="18" customHeight="1" thickBot="1" x14ac:dyDescent="0.25">
      <c r="B74" s="553"/>
      <c r="C74" s="492"/>
      <c r="D74" s="493"/>
      <c r="E74" s="494" t="s">
        <v>782</v>
      </c>
      <c r="F74" s="495"/>
      <c r="G74" s="495"/>
      <c r="H74" s="495"/>
      <c r="I74" s="495"/>
      <c r="J74" s="495"/>
      <c r="K74" s="495"/>
      <c r="L74" s="495"/>
      <c r="M74" s="495"/>
      <c r="N74" s="495"/>
      <c r="O74" s="174"/>
      <c r="P74" s="498"/>
      <c r="Q74" s="499"/>
      <c r="R74" s="268"/>
      <c r="T74" s="7"/>
      <c r="U74" s="7"/>
      <c r="V74" s="7"/>
      <c r="W74" s="7"/>
      <c r="X74" s="7"/>
      <c r="Y74" s="7"/>
    </row>
    <row r="75" spans="2:25" ht="19.5" customHeight="1" x14ac:dyDescent="0.2">
      <c r="B75" s="553"/>
      <c r="C75" s="598" t="s">
        <v>183</v>
      </c>
      <c r="D75" s="599"/>
      <c r="E75" s="599"/>
      <c r="F75" s="599"/>
      <c r="G75" s="599"/>
      <c r="H75" s="599"/>
      <c r="I75" s="599"/>
      <c r="J75" s="599"/>
      <c r="K75" s="599"/>
      <c r="L75" s="599"/>
      <c r="M75" s="599"/>
      <c r="N75" s="599"/>
      <c r="O75" s="599"/>
      <c r="P75" s="598" t="s">
        <v>419</v>
      </c>
      <c r="Q75" s="600"/>
      <c r="R75" s="175">
        <f>R56+R58+R60+R62+R64+R66+R68+R70-R71+R72</f>
        <v>0</v>
      </c>
    </row>
    <row r="76" spans="2:25" ht="19.5" customHeight="1" thickBot="1" x14ac:dyDescent="0.25">
      <c r="B76" s="554"/>
      <c r="C76" s="601"/>
      <c r="D76" s="602"/>
      <c r="E76" s="602"/>
      <c r="F76" s="602"/>
      <c r="G76" s="602"/>
      <c r="H76" s="602"/>
      <c r="I76" s="602"/>
      <c r="J76" s="602"/>
      <c r="K76" s="602"/>
      <c r="L76" s="602"/>
      <c r="M76" s="602"/>
      <c r="N76" s="602"/>
      <c r="O76" s="602"/>
      <c r="P76" s="748" t="s">
        <v>420</v>
      </c>
      <c r="Q76" s="749"/>
      <c r="R76" s="168">
        <f>R57+R59+R61+R63+R65+R67+R69+R70-R71+R72</f>
        <v>0</v>
      </c>
    </row>
    <row r="77" spans="2:25" ht="18" customHeight="1" x14ac:dyDescent="0.2">
      <c r="B77" s="598" t="s">
        <v>186</v>
      </c>
      <c r="C77" s="599"/>
      <c r="D77" s="599"/>
      <c r="E77" s="599"/>
      <c r="F77" s="599"/>
      <c r="G77" s="599"/>
      <c r="H77" s="599"/>
      <c r="I77" s="599"/>
      <c r="J77" s="599"/>
      <c r="K77" s="599"/>
      <c r="L77" s="599"/>
      <c r="M77" s="599"/>
      <c r="N77" s="600"/>
      <c r="O77" s="750" t="s">
        <v>184</v>
      </c>
      <c r="P77" s="751"/>
      <c r="Q77" s="752"/>
      <c r="R77" s="100">
        <f>R43+R54+R75</f>
        <v>0</v>
      </c>
    </row>
    <row r="78" spans="2:25" ht="18.5" thickBot="1" x14ac:dyDescent="0.25">
      <c r="B78" s="601"/>
      <c r="C78" s="602"/>
      <c r="D78" s="602"/>
      <c r="E78" s="602"/>
      <c r="F78" s="602"/>
      <c r="G78" s="602"/>
      <c r="H78" s="602"/>
      <c r="I78" s="602"/>
      <c r="J78" s="602"/>
      <c r="K78" s="602"/>
      <c r="L78" s="602"/>
      <c r="M78" s="602"/>
      <c r="N78" s="603"/>
      <c r="O78" s="753" t="s">
        <v>185</v>
      </c>
      <c r="P78" s="754"/>
      <c r="Q78" s="755"/>
      <c r="R78" s="101">
        <f>R44+R55+R76</f>
        <v>0</v>
      </c>
    </row>
    <row r="79" spans="2:25" ht="23.5" customHeight="1" thickBot="1" x14ac:dyDescent="0.25">
      <c r="B79" s="724"/>
      <c r="C79" s="724"/>
      <c r="D79" s="724"/>
      <c r="E79" s="724"/>
      <c r="F79" s="724"/>
      <c r="G79" s="724"/>
      <c r="H79" s="724"/>
      <c r="I79" s="724"/>
      <c r="J79" s="724"/>
      <c r="K79" s="724"/>
      <c r="L79" s="724"/>
      <c r="M79" s="724"/>
      <c r="N79" s="724"/>
      <c r="O79" s="724"/>
      <c r="P79" s="724"/>
      <c r="Q79" s="724"/>
      <c r="R79" s="724"/>
    </row>
    <row r="80" spans="2:25" s="8" customFormat="1" ht="17.25" customHeight="1" thickBot="1" x14ac:dyDescent="0.25">
      <c r="B80" s="740" t="s">
        <v>187</v>
      </c>
      <c r="C80" s="741"/>
      <c r="D80" s="741"/>
      <c r="E80" s="741"/>
      <c r="F80" s="741"/>
      <c r="G80" s="741"/>
      <c r="H80" s="741"/>
      <c r="I80" s="741"/>
      <c r="J80" s="741"/>
      <c r="K80" s="741"/>
      <c r="L80" s="741"/>
      <c r="M80" s="741"/>
      <c r="N80" s="742"/>
      <c r="O80" s="740" t="s">
        <v>188</v>
      </c>
      <c r="P80" s="741"/>
      <c r="Q80" s="741"/>
      <c r="R80" s="742"/>
    </row>
    <row r="81" spans="2:25" x14ac:dyDescent="0.2">
      <c r="B81" s="518" t="s">
        <v>189</v>
      </c>
      <c r="C81" s="519"/>
      <c r="D81" s="519"/>
      <c r="E81" s="573"/>
      <c r="F81" s="580" t="s">
        <v>190</v>
      </c>
      <c r="G81" s="514"/>
      <c r="H81" s="514"/>
      <c r="I81" s="514"/>
      <c r="J81" s="514"/>
      <c r="K81" s="581"/>
      <c r="L81" s="585" t="s">
        <v>191</v>
      </c>
      <c r="M81" s="586"/>
      <c r="N81" s="587"/>
      <c r="O81" s="577">
        <f>R77</f>
        <v>0</v>
      </c>
      <c r="P81" s="578" t="e">
        <f>ROUND(P76,-INT(LOG(ABS(P76)))-1+3)</f>
        <v>#VALUE!</v>
      </c>
      <c r="Q81" s="579" t="e">
        <f>ROUND(Q76,-INT(LOG(ABS(Q76)))-1+3)</f>
        <v>#NUM!</v>
      </c>
      <c r="R81" s="102" t="s">
        <v>192</v>
      </c>
      <c r="T81" s="556"/>
      <c r="U81" s="556"/>
      <c r="V81" s="556"/>
      <c r="W81" s="556"/>
      <c r="X81" s="556"/>
      <c r="Y81" s="556"/>
    </row>
    <row r="82" spans="2:25" x14ac:dyDescent="0.2">
      <c r="B82" s="521"/>
      <c r="C82" s="574"/>
      <c r="D82" s="574"/>
      <c r="E82" s="575"/>
      <c r="F82" s="582"/>
      <c r="G82" s="583"/>
      <c r="H82" s="583"/>
      <c r="I82" s="583"/>
      <c r="J82" s="583"/>
      <c r="K82" s="584"/>
      <c r="L82" s="588" t="s">
        <v>185</v>
      </c>
      <c r="M82" s="589"/>
      <c r="N82" s="590"/>
      <c r="O82" s="557">
        <f>R78</f>
        <v>0</v>
      </c>
      <c r="P82" s="558" t="e">
        <f>ROUND(P77,-INT(LOG(ABS(P77)))-1+3)</f>
        <v>#NUM!</v>
      </c>
      <c r="Q82" s="559" t="e">
        <f>ROUND(Q77,-INT(LOG(ABS(Q77)))-1+3)</f>
        <v>#NUM!</v>
      </c>
      <c r="R82" s="103" t="s">
        <v>193</v>
      </c>
      <c r="T82" s="556"/>
      <c r="U82" s="556"/>
      <c r="V82" s="556"/>
      <c r="W82" s="556"/>
      <c r="X82" s="556"/>
      <c r="Y82" s="556"/>
    </row>
    <row r="83" spans="2:25" x14ac:dyDescent="0.2">
      <c r="B83" s="521"/>
      <c r="C83" s="574"/>
      <c r="D83" s="574"/>
      <c r="E83" s="575"/>
      <c r="F83" s="591" t="s">
        <v>194</v>
      </c>
      <c r="G83" s="592"/>
      <c r="H83" s="592"/>
      <c r="I83" s="592"/>
      <c r="J83" s="592"/>
      <c r="K83" s="592"/>
      <c r="L83" s="592"/>
      <c r="M83" s="592"/>
      <c r="N83" s="593"/>
      <c r="O83" s="733"/>
      <c r="P83" s="534"/>
      <c r="Q83" s="535"/>
      <c r="R83" s="103" t="s">
        <v>193</v>
      </c>
    </row>
    <row r="84" spans="2:25" ht="18.5" thickBot="1" x14ac:dyDescent="0.25">
      <c r="B84" s="524"/>
      <c r="C84" s="525"/>
      <c r="D84" s="525"/>
      <c r="E84" s="576"/>
      <c r="F84" s="596"/>
      <c r="G84" s="597"/>
      <c r="H84" s="597"/>
      <c r="I84" s="597"/>
      <c r="J84" s="544"/>
      <c r="K84" s="594" t="s">
        <v>889</v>
      </c>
      <c r="L84" s="594"/>
      <c r="M84" s="594"/>
      <c r="N84" s="595"/>
      <c r="O84" s="734"/>
      <c r="P84" s="735"/>
      <c r="Q84" s="736"/>
      <c r="R84" s="104" t="s">
        <v>193</v>
      </c>
    </row>
    <row r="85" spans="2:25" x14ac:dyDescent="0.2">
      <c r="B85" s="513" t="s">
        <v>195</v>
      </c>
      <c r="C85" s="514"/>
      <c r="D85" s="514"/>
      <c r="E85" s="514"/>
      <c r="F85" s="514"/>
      <c r="G85" s="514"/>
      <c r="H85" s="514"/>
      <c r="I85" s="514"/>
      <c r="J85" s="514"/>
      <c r="K85" s="514"/>
      <c r="L85" s="514"/>
      <c r="M85" s="514"/>
      <c r="N85" s="737"/>
      <c r="O85" s="730"/>
      <c r="P85" s="731"/>
      <c r="Q85" s="732"/>
      <c r="R85" s="211" t="s">
        <v>193</v>
      </c>
    </row>
    <row r="86" spans="2:25" x14ac:dyDescent="0.2">
      <c r="B86" s="551" t="s">
        <v>196</v>
      </c>
      <c r="C86" s="484"/>
      <c r="D86" s="484"/>
      <c r="E86" s="484"/>
      <c r="F86" s="484"/>
      <c r="G86" s="484"/>
      <c r="H86" s="484"/>
      <c r="I86" s="484"/>
      <c r="J86" s="484"/>
      <c r="K86" s="484"/>
      <c r="L86" s="484"/>
      <c r="M86" s="484"/>
      <c r="N86" s="510"/>
      <c r="O86" s="533"/>
      <c r="P86" s="534"/>
      <c r="Q86" s="535"/>
      <c r="R86" s="103" t="s">
        <v>193</v>
      </c>
    </row>
    <row r="87" spans="2:25" x14ac:dyDescent="0.2">
      <c r="B87" s="551" t="s">
        <v>197</v>
      </c>
      <c r="C87" s="484"/>
      <c r="D87" s="484"/>
      <c r="E87" s="484"/>
      <c r="F87" s="484"/>
      <c r="G87" s="484"/>
      <c r="H87" s="484"/>
      <c r="I87" s="484"/>
      <c r="J87" s="484"/>
      <c r="K87" s="484"/>
      <c r="L87" s="484"/>
      <c r="M87" s="484"/>
      <c r="N87" s="510"/>
      <c r="O87" s="533"/>
      <c r="P87" s="534"/>
      <c r="Q87" s="535"/>
      <c r="R87" s="103" t="s">
        <v>193</v>
      </c>
      <c r="T87" s="9"/>
      <c r="V87" s="10"/>
      <c r="W87" s="11"/>
    </row>
    <row r="88" spans="2:25" x14ac:dyDescent="0.2">
      <c r="B88" s="551" t="s">
        <v>198</v>
      </c>
      <c r="C88" s="484"/>
      <c r="D88" s="484"/>
      <c r="E88" s="484"/>
      <c r="F88" s="484"/>
      <c r="G88" s="484"/>
      <c r="H88" s="484"/>
      <c r="I88" s="484"/>
      <c r="J88" s="484"/>
      <c r="K88" s="484"/>
      <c r="L88" s="484"/>
      <c r="M88" s="484"/>
      <c r="N88" s="510"/>
      <c r="O88" s="533"/>
      <c r="P88" s="534"/>
      <c r="Q88" s="535"/>
      <c r="R88" s="103" t="s">
        <v>193</v>
      </c>
      <c r="T88" s="9"/>
      <c r="V88" s="10"/>
      <c r="W88" s="11"/>
    </row>
    <row r="89" spans="2:25" x14ac:dyDescent="0.2">
      <c r="B89" s="551" t="s">
        <v>199</v>
      </c>
      <c r="C89" s="484"/>
      <c r="D89" s="484"/>
      <c r="E89" s="484"/>
      <c r="F89" s="484"/>
      <c r="G89" s="484"/>
      <c r="H89" s="484"/>
      <c r="I89" s="484"/>
      <c r="J89" s="484"/>
      <c r="K89" s="484"/>
      <c r="L89" s="484"/>
      <c r="M89" s="484"/>
      <c r="N89" s="510"/>
      <c r="O89" s="533"/>
      <c r="P89" s="534"/>
      <c r="Q89" s="535"/>
      <c r="R89" s="210" t="s">
        <v>193</v>
      </c>
      <c r="T89" s="9"/>
      <c r="V89" s="12"/>
      <c r="W89" s="11"/>
    </row>
    <row r="90" spans="2:25" ht="18.5" thickBot="1" x14ac:dyDescent="0.25">
      <c r="B90" s="725" t="s">
        <v>200</v>
      </c>
      <c r="C90" s="592"/>
      <c r="D90" s="592"/>
      <c r="E90" s="592"/>
      <c r="F90" s="592"/>
      <c r="G90" s="592"/>
      <c r="H90" s="592"/>
      <c r="I90" s="592"/>
      <c r="J90" s="592"/>
      <c r="K90" s="592"/>
      <c r="L90" s="592"/>
      <c r="M90" s="592"/>
      <c r="N90" s="593"/>
      <c r="O90" s="727"/>
      <c r="P90" s="728"/>
      <c r="Q90" s="729"/>
      <c r="R90" s="212" t="s">
        <v>413</v>
      </c>
      <c r="T90" s="9"/>
      <c r="V90" s="19" t="s">
        <v>201</v>
      </c>
      <c r="W90" s="11"/>
    </row>
    <row r="91" spans="2:25" x14ac:dyDescent="0.2">
      <c r="B91" s="513" t="s">
        <v>890</v>
      </c>
      <c r="C91" s="514"/>
      <c r="D91" s="515"/>
      <c r="E91" s="515"/>
      <c r="F91" s="515"/>
      <c r="G91" s="515"/>
      <c r="H91" s="515"/>
      <c r="I91" s="515"/>
      <c r="J91" s="515"/>
      <c r="K91" s="515"/>
      <c r="L91" s="515"/>
      <c r="M91" s="515"/>
      <c r="N91" s="516"/>
      <c r="O91" s="538">
        <f>O92+O93+O94</f>
        <v>0</v>
      </c>
      <c r="P91" s="539"/>
      <c r="Q91" s="539"/>
      <c r="R91" s="244" t="s">
        <v>786</v>
      </c>
      <c r="T91" s="9"/>
      <c r="V91" s="19"/>
      <c r="W91" s="11"/>
    </row>
    <row r="92" spans="2:25" x14ac:dyDescent="0.2">
      <c r="B92" s="541"/>
      <c r="C92" s="542"/>
      <c r="D92" s="484" t="s">
        <v>809</v>
      </c>
      <c r="E92" s="484"/>
      <c r="F92" s="484"/>
      <c r="G92" s="484"/>
      <c r="H92" s="484"/>
      <c r="I92" s="484"/>
      <c r="J92" s="484"/>
      <c r="K92" s="484"/>
      <c r="L92" s="484"/>
      <c r="M92" s="484"/>
      <c r="N92" s="510"/>
      <c r="O92" s="771">
        <f>R52+R71</f>
        <v>0</v>
      </c>
      <c r="P92" s="772"/>
      <c r="Q92" s="772"/>
      <c r="R92" s="210" t="s">
        <v>776</v>
      </c>
      <c r="T92" s="9"/>
      <c r="V92" s="19"/>
      <c r="W92" s="11"/>
    </row>
    <row r="93" spans="2:25" x14ac:dyDescent="0.2">
      <c r="B93" s="541"/>
      <c r="C93" s="542"/>
      <c r="D93" s="511" t="s">
        <v>810</v>
      </c>
      <c r="E93" s="511"/>
      <c r="F93" s="511"/>
      <c r="G93" s="511"/>
      <c r="H93" s="511"/>
      <c r="I93" s="511"/>
      <c r="J93" s="511"/>
      <c r="K93" s="511"/>
      <c r="L93" s="511"/>
      <c r="M93" s="511"/>
      <c r="N93" s="512"/>
      <c r="O93" s="508"/>
      <c r="P93" s="509"/>
      <c r="Q93" s="509"/>
      <c r="R93" s="209" t="s">
        <v>413</v>
      </c>
      <c r="T93" s="9"/>
      <c r="V93" s="19"/>
      <c r="W93" s="11"/>
    </row>
    <row r="94" spans="2:25" ht="18.5" thickBot="1" x14ac:dyDescent="0.25">
      <c r="B94" s="543"/>
      <c r="C94" s="544"/>
      <c r="D94" s="505" t="s">
        <v>811</v>
      </c>
      <c r="E94" s="505"/>
      <c r="F94" s="505"/>
      <c r="G94" s="505"/>
      <c r="H94" s="505"/>
      <c r="I94" s="505"/>
      <c r="J94" s="505"/>
      <c r="K94" s="505"/>
      <c r="L94" s="505"/>
      <c r="M94" s="505"/>
      <c r="N94" s="540"/>
      <c r="O94" s="506"/>
      <c r="P94" s="507"/>
      <c r="Q94" s="507"/>
      <c r="R94" s="212" t="s">
        <v>778</v>
      </c>
      <c r="T94" s="9"/>
      <c r="U94" s="166"/>
      <c r="V94" s="19"/>
      <c r="W94" s="11"/>
    </row>
    <row r="95" spans="2:25" x14ac:dyDescent="0.2">
      <c r="B95" s="513" t="s">
        <v>891</v>
      </c>
      <c r="C95" s="514"/>
      <c r="D95" s="515"/>
      <c r="E95" s="515"/>
      <c r="F95" s="515"/>
      <c r="G95" s="515"/>
      <c r="H95" s="515"/>
      <c r="I95" s="515"/>
      <c r="J95" s="515"/>
      <c r="K95" s="515"/>
      <c r="L95" s="515"/>
      <c r="M95" s="515"/>
      <c r="N95" s="515"/>
      <c r="O95" s="536">
        <f>O96+O97</f>
        <v>0</v>
      </c>
      <c r="P95" s="537"/>
      <c r="Q95" s="537"/>
      <c r="R95" s="244" t="s">
        <v>413</v>
      </c>
      <c r="T95" s="9" t="s">
        <v>808</v>
      </c>
      <c r="V95" s="19"/>
      <c r="W95" s="11"/>
    </row>
    <row r="96" spans="2:25" x14ac:dyDescent="0.2">
      <c r="B96" s="500"/>
      <c r="C96" s="501"/>
      <c r="D96" s="483" t="s">
        <v>833</v>
      </c>
      <c r="E96" s="484"/>
      <c r="F96" s="484"/>
      <c r="G96" s="484"/>
      <c r="H96" s="484"/>
      <c r="I96" s="484"/>
      <c r="J96" s="484"/>
      <c r="K96" s="484"/>
      <c r="L96" s="484"/>
      <c r="M96" s="484"/>
      <c r="N96" s="484"/>
      <c r="O96" s="485">
        <f>R53+R74</f>
        <v>0</v>
      </c>
      <c r="P96" s="486"/>
      <c r="Q96" s="486"/>
      <c r="R96" s="210" t="s">
        <v>778</v>
      </c>
      <c r="T96" s="9"/>
      <c r="V96" s="19"/>
      <c r="W96" s="11"/>
    </row>
    <row r="97" spans="2:23" ht="18.5" thickBot="1" x14ac:dyDescent="0.25">
      <c r="B97" s="502"/>
      <c r="C97" s="503"/>
      <c r="D97" s="504" t="s">
        <v>834</v>
      </c>
      <c r="E97" s="505"/>
      <c r="F97" s="505"/>
      <c r="G97" s="505"/>
      <c r="H97" s="505"/>
      <c r="I97" s="505"/>
      <c r="J97" s="505"/>
      <c r="K97" s="505"/>
      <c r="L97" s="505"/>
      <c r="M97" s="505"/>
      <c r="N97" s="505"/>
      <c r="O97" s="506"/>
      <c r="P97" s="507"/>
      <c r="Q97" s="507"/>
      <c r="R97" s="212" t="s">
        <v>778</v>
      </c>
      <c r="T97" s="9"/>
      <c r="V97" s="19"/>
      <c r="W97" s="11"/>
    </row>
    <row r="98" spans="2:23" ht="18.5" thickBot="1" x14ac:dyDescent="0.25">
      <c r="B98" s="518" t="s">
        <v>202</v>
      </c>
      <c r="C98" s="519"/>
      <c r="D98" s="519"/>
      <c r="E98" s="519"/>
      <c r="F98" s="519"/>
      <c r="G98" s="519"/>
      <c r="H98" s="519"/>
      <c r="I98" s="520"/>
      <c r="J98" s="513" t="s">
        <v>191</v>
      </c>
      <c r="K98" s="514"/>
      <c r="L98" s="514"/>
      <c r="M98" s="514"/>
      <c r="N98" s="517"/>
      <c r="O98" s="527">
        <f>O81+SUM(O83:Q90)-O84</f>
        <v>0</v>
      </c>
      <c r="P98" s="528"/>
      <c r="Q98" s="528"/>
      <c r="R98" s="236" t="s">
        <v>192</v>
      </c>
      <c r="S98" s="166"/>
      <c r="T98" s="13"/>
      <c r="V98" s="18"/>
      <c r="W98" s="11"/>
    </row>
    <row r="99" spans="2:23" ht="18.5" thickTop="1" x14ac:dyDescent="0.2">
      <c r="B99" s="521"/>
      <c r="C99" s="522"/>
      <c r="D99" s="522"/>
      <c r="E99" s="522"/>
      <c r="F99" s="522"/>
      <c r="G99" s="522"/>
      <c r="H99" s="522"/>
      <c r="I99" s="523"/>
      <c r="J99" s="769"/>
      <c r="K99" s="763" t="s">
        <v>446</v>
      </c>
      <c r="L99" s="764"/>
      <c r="M99" s="764"/>
      <c r="N99" s="764"/>
      <c r="O99" s="756">
        <f>R43</f>
        <v>0</v>
      </c>
      <c r="P99" s="757"/>
      <c r="Q99" s="758"/>
      <c r="R99" s="233" t="s">
        <v>192</v>
      </c>
      <c r="S99" s="166"/>
      <c r="T99" s="13"/>
      <c r="V99" s="18"/>
      <c r="W99" s="11"/>
    </row>
    <row r="100" spans="2:23" ht="29.5" customHeight="1" x14ac:dyDescent="0.2">
      <c r="B100" s="521"/>
      <c r="C100" s="522"/>
      <c r="D100" s="522"/>
      <c r="E100" s="522"/>
      <c r="F100" s="522"/>
      <c r="G100" s="522"/>
      <c r="H100" s="522"/>
      <c r="I100" s="523"/>
      <c r="J100" s="769"/>
      <c r="K100" s="765" t="s">
        <v>787</v>
      </c>
      <c r="L100" s="766"/>
      <c r="M100" s="766"/>
      <c r="N100" s="766"/>
      <c r="O100" s="759">
        <f>R54+R75</f>
        <v>0</v>
      </c>
      <c r="P100" s="759"/>
      <c r="Q100" s="760"/>
      <c r="R100" s="234" t="s">
        <v>192</v>
      </c>
      <c r="S100" s="166"/>
      <c r="T100" s="13"/>
      <c r="V100" s="18"/>
      <c r="W100" s="11"/>
    </row>
    <row r="101" spans="2:23" ht="22" customHeight="1" thickBot="1" x14ac:dyDescent="0.25">
      <c r="B101" s="521"/>
      <c r="C101" s="522"/>
      <c r="D101" s="522"/>
      <c r="E101" s="522"/>
      <c r="F101" s="522"/>
      <c r="G101" s="522"/>
      <c r="H101" s="522"/>
      <c r="I101" s="523"/>
      <c r="J101" s="770"/>
      <c r="K101" s="767" t="s">
        <v>447</v>
      </c>
      <c r="L101" s="768"/>
      <c r="M101" s="768"/>
      <c r="N101" s="768"/>
      <c r="O101" s="761">
        <f>O83+SUM(O85:Q90)</f>
        <v>0</v>
      </c>
      <c r="P101" s="761"/>
      <c r="Q101" s="762"/>
      <c r="R101" s="235" t="s">
        <v>445</v>
      </c>
      <c r="T101" s="13"/>
      <c r="V101" s="18"/>
      <c r="W101" s="11"/>
    </row>
    <row r="102" spans="2:23" ht="18.5" thickBot="1" x14ac:dyDescent="0.25">
      <c r="B102" s="524"/>
      <c r="C102" s="525"/>
      <c r="D102" s="525"/>
      <c r="E102" s="525"/>
      <c r="F102" s="525"/>
      <c r="G102" s="525"/>
      <c r="H102" s="525"/>
      <c r="I102" s="526"/>
      <c r="J102" s="773" t="s">
        <v>892</v>
      </c>
      <c r="K102" s="774"/>
      <c r="L102" s="774"/>
      <c r="M102" s="774"/>
      <c r="N102" s="775"/>
      <c r="O102" s="529">
        <f>(R44+R45+R47+R49+R51+R57+R59+R61+R63+R65+R67+R69+R70+SUM(O83:Q90)-O84-O91+O95)</f>
        <v>0</v>
      </c>
      <c r="P102" s="530"/>
      <c r="Q102" s="530"/>
      <c r="R102" s="183" t="s">
        <v>192</v>
      </c>
      <c r="T102" s="13"/>
      <c r="V102" s="12"/>
      <c r="W102" s="11"/>
    </row>
    <row r="103" spans="2:23" x14ac:dyDescent="0.2">
      <c r="B103" s="260" t="s">
        <v>203</v>
      </c>
      <c r="C103" s="531" t="s">
        <v>204</v>
      </c>
      <c r="D103" s="532"/>
      <c r="E103" s="532"/>
      <c r="F103" s="532"/>
      <c r="G103" s="532"/>
      <c r="H103" s="532"/>
      <c r="I103" s="532"/>
      <c r="J103" s="532"/>
      <c r="K103" s="532"/>
      <c r="L103" s="532"/>
      <c r="M103" s="532"/>
      <c r="N103" s="532"/>
      <c r="O103" s="532"/>
      <c r="P103" s="532"/>
      <c r="Q103" s="532"/>
      <c r="R103" s="532"/>
    </row>
    <row r="104" spans="2:23" ht="27" customHeight="1" x14ac:dyDescent="0.2">
      <c r="B104" s="260" t="s">
        <v>205</v>
      </c>
      <c r="C104" s="471" t="s">
        <v>415</v>
      </c>
      <c r="D104" s="471"/>
      <c r="E104" s="471"/>
      <c r="F104" s="471"/>
      <c r="G104" s="471"/>
      <c r="H104" s="471"/>
      <c r="I104" s="471"/>
      <c r="J104" s="471"/>
      <c r="K104" s="471"/>
      <c r="L104" s="471"/>
      <c r="M104" s="471"/>
      <c r="N104" s="471"/>
      <c r="O104" s="471"/>
      <c r="P104" s="471"/>
      <c r="Q104" s="471"/>
      <c r="R104" s="471"/>
    </row>
    <row r="105" spans="2:23" ht="27.5" customHeight="1" x14ac:dyDescent="0.2">
      <c r="B105" s="260"/>
      <c r="C105" s="471" t="s">
        <v>416</v>
      </c>
      <c r="D105" s="471"/>
      <c r="E105" s="471"/>
      <c r="F105" s="471"/>
      <c r="G105" s="471"/>
      <c r="H105" s="471"/>
      <c r="I105" s="471"/>
      <c r="J105" s="471"/>
      <c r="K105" s="471"/>
      <c r="L105" s="471"/>
      <c r="M105" s="471"/>
      <c r="N105" s="471"/>
      <c r="O105" s="471"/>
      <c r="P105" s="471"/>
      <c r="Q105" s="471"/>
      <c r="R105" s="471"/>
    </row>
    <row r="106" spans="2:23" ht="24" customHeight="1" x14ac:dyDescent="0.2">
      <c r="B106" s="260"/>
      <c r="C106" s="531" t="s">
        <v>206</v>
      </c>
      <c r="D106" s="531"/>
      <c r="E106" s="531"/>
      <c r="F106" s="531"/>
      <c r="G106" s="531"/>
      <c r="H106" s="531"/>
      <c r="I106" s="531"/>
      <c r="J106" s="531"/>
      <c r="K106" s="531"/>
      <c r="L106" s="531"/>
      <c r="M106" s="531"/>
      <c r="N106" s="531"/>
      <c r="O106" s="531"/>
      <c r="P106" s="531"/>
      <c r="Q106" s="531"/>
      <c r="R106" s="531"/>
    </row>
    <row r="107" spans="2:23" ht="24" customHeight="1" x14ac:dyDescent="0.2">
      <c r="B107" s="105"/>
      <c r="C107" s="531"/>
      <c r="D107" s="531"/>
      <c r="E107" s="531"/>
      <c r="F107" s="531"/>
      <c r="G107" s="531"/>
      <c r="H107" s="531"/>
      <c r="I107" s="531"/>
      <c r="J107" s="531"/>
      <c r="K107" s="531"/>
      <c r="L107" s="531"/>
      <c r="M107" s="531"/>
      <c r="N107" s="531"/>
      <c r="O107" s="531"/>
      <c r="P107" s="531"/>
      <c r="Q107" s="531"/>
      <c r="R107" s="531"/>
    </row>
    <row r="108" spans="2:23" ht="12" customHeight="1" x14ac:dyDescent="0.2">
      <c r="B108" s="259" t="s">
        <v>207</v>
      </c>
      <c r="C108" s="743" t="s">
        <v>414</v>
      </c>
      <c r="D108" s="743"/>
      <c r="E108" s="743"/>
      <c r="F108" s="743"/>
      <c r="G108" s="743"/>
      <c r="H108" s="743"/>
      <c r="I108" s="743"/>
      <c r="J108" s="743"/>
      <c r="K108" s="743"/>
      <c r="L108" s="743"/>
      <c r="M108" s="743"/>
      <c r="N108" s="743"/>
      <c r="O108" s="743"/>
      <c r="P108" s="743"/>
      <c r="Q108" s="743"/>
      <c r="R108" s="743"/>
    </row>
    <row r="109" spans="2:23" ht="21" customHeight="1" x14ac:dyDescent="0.2">
      <c r="B109" s="259" t="s">
        <v>94</v>
      </c>
      <c r="C109" s="471" t="s">
        <v>425</v>
      </c>
      <c r="D109" s="471"/>
      <c r="E109" s="471"/>
      <c r="F109" s="471"/>
      <c r="G109" s="471"/>
      <c r="H109" s="471"/>
      <c r="I109" s="471"/>
      <c r="J109" s="471"/>
      <c r="K109" s="471"/>
      <c r="L109" s="471"/>
      <c r="M109" s="471"/>
      <c r="N109" s="471"/>
      <c r="O109" s="471"/>
      <c r="P109" s="471"/>
      <c r="Q109" s="471"/>
      <c r="R109" s="471"/>
    </row>
    <row r="110" spans="2:23" ht="44" customHeight="1" x14ac:dyDescent="0.2">
      <c r="B110" s="259" t="s">
        <v>95</v>
      </c>
      <c r="C110" s="738" t="s">
        <v>423</v>
      </c>
      <c r="D110" s="739"/>
      <c r="E110" s="739"/>
      <c r="F110" s="739"/>
      <c r="G110" s="739"/>
      <c r="H110" s="739"/>
      <c r="I110" s="739"/>
      <c r="J110" s="739"/>
      <c r="K110" s="739"/>
      <c r="L110" s="739"/>
      <c r="M110" s="739"/>
      <c r="N110" s="739"/>
      <c r="O110" s="739"/>
      <c r="P110" s="739"/>
      <c r="Q110" s="739"/>
      <c r="R110" s="739"/>
    </row>
    <row r="111" spans="2:23" ht="58.5" customHeight="1" x14ac:dyDescent="0.2">
      <c r="B111" s="259" t="s">
        <v>421</v>
      </c>
      <c r="C111" s="738" t="s">
        <v>439</v>
      </c>
      <c r="D111" s="739"/>
      <c r="E111" s="739"/>
      <c r="F111" s="739"/>
      <c r="G111" s="739"/>
      <c r="H111" s="739"/>
      <c r="I111" s="739"/>
      <c r="J111" s="739"/>
      <c r="K111" s="739"/>
      <c r="L111" s="739"/>
      <c r="M111" s="739"/>
      <c r="N111" s="739"/>
      <c r="O111" s="739"/>
      <c r="P111" s="739"/>
      <c r="Q111" s="739"/>
      <c r="R111" s="739"/>
    </row>
    <row r="112" spans="2:23" ht="28" customHeight="1" x14ac:dyDescent="0.2">
      <c r="B112" s="269" t="s">
        <v>895</v>
      </c>
      <c r="C112" s="738" t="s">
        <v>896</v>
      </c>
      <c r="D112" s="738"/>
      <c r="E112" s="738"/>
      <c r="F112" s="738"/>
      <c r="G112" s="738"/>
      <c r="H112" s="738"/>
      <c r="I112" s="738"/>
      <c r="J112" s="738"/>
      <c r="K112" s="738"/>
      <c r="L112" s="738"/>
      <c r="M112" s="738"/>
      <c r="N112" s="738"/>
      <c r="O112" s="738"/>
      <c r="P112" s="738"/>
      <c r="Q112" s="738"/>
      <c r="R112" s="738"/>
    </row>
    <row r="113" spans="2:18" ht="24" customHeight="1" x14ac:dyDescent="0.2">
      <c r="B113" s="254" t="s">
        <v>434</v>
      </c>
      <c r="C113" s="471" t="s">
        <v>208</v>
      </c>
      <c r="D113" s="726"/>
      <c r="E113" s="726"/>
      <c r="F113" s="726"/>
      <c r="G113" s="726"/>
      <c r="H113" s="726"/>
      <c r="I113" s="726"/>
      <c r="J113" s="726"/>
      <c r="K113" s="726"/>
      <c r="L113" s="726"/>
      <c r="M113" s="726"/>
      <c r="N113" s="726"/>
      <c r="O113" s="726"/>
      <c r="P113" s="726"/>
      <c r="Q113" s="726"/>
      <c r="R113" s="726"/>
    </row>
    <row r="114" spans="2:18" ht="15" customHeight="1" x14ac:dyDescent="0.2">
      <c r="B114" s="260" t="s">
        <v>893</v>
      </c>
      <c r="C114" s="531" t="s">
        <v>411</v>
      </c>
      <c r="D114" s="531"/>
      <c r="E114" s="531"/>
      <c r="F114" s="531"/>
      <c r="G114" s="531"/>
      <c r="H114" s="531"/>
      <c r="I114" s="531"/>
      <c r="J114" s="531"/>
      <c r="K114" s="531"/>
      <c r="L114" s="531"/>
      <c r="M114" s="531"/>
      <c r="N114" s="531"/>
      <c r="O114" s="531"/>
      <c r="P114" s="531"/>
      <c r="Q114" s="531"/>
      <c r="R114" s="531"/>
    </row>
    <row r="115" spans="2:18" ht="28" customHeight="1" x14ac:dyDescent="0.2">
      <c r="B115" s="179" t="s">
        <v>422</v>
      </c>
      <c r="C115" s="721" t="s">
        <v>777</v>
      </c>
      <c r="D115" s="722"/>
      <c r="E115" s="722"/>
      <c r="F115" s="722"/>
      <c r="G115" s="722"/>
      <c r="H115" s="722"/>
      <c r="I115" s="722"/>
      <c r="J115" s="722"/>
      <c r="K115" s="722"/>
      <c r="L115" s="722"/>
      <c r="M115" s="722"/>
      <c r="N115" s="722"/>
      <c r="O115" s="722"/>
      <c r="P115" s="722"/>
      <c r="Q115" s="722"/>
      <c r="R115" s="722"/>
    </row>
    <row r="116" spans="2:18" ht="28" customHeight="1" x14ac:dyDescent="0.2">
      <c r="B116" s="179" t="s">
        <v>424</v>
      </c>
      <c r="C116" s="721" t="s">
        <v>438</v>
      </c>
      <c r="D116" s="722"/>
      <c r="E116" s="722"/>
      <c r="F116" s="722"/>
      <c r="G116" s="722"/>
      <c r="H116" s="722"/>
      <c r="I116" s="722"/>
      <c r="J116" s="722"/>
      <c r="K116" s="722"/>
      <c r="L116" s="722"/>
      <c r="M116" s="722"/>
      <c r="N116" s="722"/>
      <c r="O116" s="722"/>
      <c r="P116" s="722"/>
      <c r="Q116" s="722"/>
      <c r="R116" s="722"/>
    </row>
    <row r="117" spans="2:18" ht="26" customHeight="1" x14ac:dyDescent="0.2">
      <c r="B117" s="180" t="s">
        <v>894</v>
      </c>
      <c r="C117" s="723" t="s">
        <v>437</v>
      </c>
      <c r="D117" s="723"/>
      <c r="E117" s="723"/>
      <c r="F117" s="723"/>
      <c r="G117" s="723"/>
      <c r="H117" s="723"/>
      <c r="I117" s="723"/>
      <c r="J117" s="723"/>
      <c r="K117" s="723"/>
      <c r="L117" s="723"/>
      <c r="M117" s="723"/>
      <c r="N117" s="723"/>
      <c r="O117" s="723"/>
      <c r="P117" s="723"/>
      <c r="Q117" s="723"/>
      <c r="R117" s="723"/>
    </row>
  </sheetData>
  <sheetProtection algorithmName="SHA-512" hashValue="lKYtz5XaBTaUkoikBsovGIgNE+gCeolfcoCTxrEiXtECGgUHYPrswZBDibz8N/Q4fPz3MtqtHZPIS5Tn7g39+Q==" saltValue="hweB2vTfUkqtM06ExbsOng==" spinCount="100000" sheet="1" formatCells="0" formatColumns="0" formatRows="0"/>
  <mergeCells count="292">
    <mergeCell ref="C112:R112"/>
    <mergeCell ref="P71:Q71"/>
    <mergeCell ref="P72:Q72"/>
    <mergeCell ref="I66:I67"/>
    <mergeCell ref="J66:J67"/>
    <mergeCell ref="K66:K67"/>
    <mergeCell ref="L66:L67"/>
    <mergeCell ref="B86:N86"/>
    <mergeCell ref="C72:N72"/>
    <mergeCell ref="C75:O76"/>
    <mergeCell ref="P75:Q75"/>
    <mergeCell ref="P76:Q76"/>
    <mergeCell ref="O77:Q77"/>
    <mergeCell ref="O78:Q78"/>
    <mergeCell ref="O80:R80"/>
    <mergeCell ref="O99:Q99"/>
    <mergeCell ref="O100:Q100"/>
    <mergeCell ref="O101:Q101"/>
    <mergeCell ref="K99:N99"/>
    <mergeCell ref="K100:N100"/>
    <mergeCell ref="K101:N101"/>
    <mergeCell ref="J99:J101"/>
    <mergeCell ref="O92:Q92"/>
    <mergeCell ref="J102:N102"/>
    <mergeCell ref="I60:I61"/>
    <mergeCell ref="J60:J61"/>
    <mergeCell ref="K60:K61"/>
    <mergeCell ref="L60:L61"/>
    <mergeCell ref="J62:J63"/>
    <mergeCell ref="J64:J65"/>
    <mergeCell ref="K62:K63"/>
    <mergeCell ref="L62:L63"/>
    <mergeCell ref="C62:F63"/>
    <mergeCell ref="C115:R115"/>
    <mergeCell ref="C117:R117"/>
    <mergeCell ref="B79:R79"/>
    <mergeCell ref="B88:N88"/>
    <mergeCell ref="B89:N89"/>
    <mergeCell ref="B90:N90"/>
    <mergeCell ref="O94:Q94"/>
    <mergeCell ref="O86:Q86"/>
    <mergeCell ref="O87:Q87"/>
    <mergeCell ref="C113:R113"/>
    <mergeCell ref="C114:R114"/>
    <mergeCell ref="O89:Q89"/>
    <mergeCell ref="O90:Q90"/>
    <mergeCell ref="O85:Q85"/>
    <mergeCell ref="O83:Q83"/>
    <mergeCell ref="O84:Q84"/>
    <mergeCell ref="B85:N85"/>
    <mergeCell ref="C109:R109"/>
    <mergeCell ref="C111:R111"/>
    <mergeCell ref="C110:R110"/>
    <mergeCell ref="B80:N80"/>
    <mergeCell ref="C116:R116"/>
    <mergeCell ref="C106:R107"/>
    <mergeCell ref="C108:R108"/>
    <mergeCell ref="E39:F40"/>
    <mergeCell ref="G39:G40"/>
    <mergeCell ref="H39:H40"/>
    <mergeCell ref="J39:J40"/>
    <mergeCell ref="K39:K40"/>
    <mergeCell ref="O39:O40"/>
    <mergeCell ref="C43:O44"/>
    <mergeCell ref="P43:Q43"/>
    <mergeCell ref="P44:Q44"/>
    <mergeCell ref="C39:D41"/>
    <mergeCell ref="E41:F41"/>
    <mergeCell ref="P41:Q41"/>
    <mergeCell ref="P42:Q42"/>
    <mergeCell ref="C42:N42"/>
    <mergeCell ref="H50:H51"/>
    <mergeCell ref="I46:I47"/>
    <mergeCell ref="I48:I49"/>
    <mergeCell ref="I50:I51"/>
    <mergeCell ref="N56:N57"/>
    <mergeCell ref="C56:F57"/>
    <mergeCell ref="C58:F59"/>
    <mergeCell ref="G56:G57"/>
    <mergeCell ref="H56:H57"/>
    <mergeCell ref="M56:M57"/>
    <mergeCell ref="L56:L57"/>
    <mergeCell ref="M58:M59"/>
    <mergeCell ref="N58:N59"/>
    <mergeCell ref="B45:B55"/>
    <mergeCell ref="G66:G67"/>
    <mergeCell ref="H66:H67"/>
    <mergeCell ref="C52:N52"/>
    <mergeCell ref="C53:N53"/>
    <mergeCell ref="C71:N71"/>
    <mergeCell ref="C45:F45"/>
    <mergeCell ref="C46:F47"/>
    <mergeCell ref="C48:F49"/>
    <mergeCell ref="C50:F51"/>
    <mergeCell ref="K46:K47"/>
    <mergeCell ref="K48:K49"/>
    <mergeCell ref="K50:K51"/>
    <mergeCell ref="L48:L49"/>
    <mergeCell ref="L50:L51"/>
    <mergeCell ref="M46:M47"/>
    <mergeCell ref="M48:M49"/>
    <mergeCell ref="M50:M51"/>
    <mergeCell ref="N46:N47"/>
    <mergeCell ref="N48:N49"/>
    <mergeCell ref="N50:N51"/>
    <mergeCell ref="J46:J47"/>
    <mergeCell ref="J48:J49"/>
    <mergeCell ref="J50:J51"/>
    <mergeCell ref="P45:Q45"/>
    <mergeCell ref="J58:J59"/>
    <mergeCell ref="O56:O57"/>
    <mergeCell ref="P52:Q52"/>
    <mergeCell ref="P53:Q53"/>
    <mergeCell ref="G50:G51"/>
    <mergeCell ref="P54:Q54"/>
    <mergeCell ref="P55:Q55"/>
    <mergeCell ref="I62:I63"/>
    <mergeCell ref="G62:G63"/>
    <mergeCell ref="H62:H63"/>
    <mergeCell ref="J56:J57"/>
    <mergeCell ref="H46:H47"/>
    <mergeCell ref="C54:O55"/>
    <mergeCell ref="G46:G47"/>
    <mergeCell ref="G48:G49"/>
    <mergeCell ref="O58:O59"/>
    <mergeCell ref="G58:G59"/>
    <mergeCell ref="H58:H59"/>
    <mergeCell ref="I58:I59"/>
    <mergeCell ref="O46:O47"/>
    <mergeCell ref="O48:O49"/>
    <mergeCell ref="O50:O51"/>
    <mergeCell ref="L46:L47"/>
    <mergeCell ref="M60:M61"/>
    <mergeCell ref="N60:N61"/>
    <mergeCell ref="C9:F9"/>
    <mergeCell ref="E22:F22"/>
    <mergeCell ref="E16:F16"/>
    <mergeCell ref="C20:D25"/>
    <mergeCell ref="E20:F20"/>
    <mergeCell ref="C38:F38"/>
    <mergeCell ref="C37:F37"/>
    <mergeCell ref="C36:F36"/>
    <mergeCell ref="C35:F35"/>
    <mergeCell ref="C34:F34"/>
    <mergeCell ref="C33:F33"/>
    <mergeCell ref="C32:F32"/>
    <mergeCell ref="C60:F61"/>
    <mergeCell ref="K56:K57"/>
    <mergeCell ref="I56:I57"/>
    <mergeCell ref="K58:K59"/>
    <mergeCell ref="L58:L59"/>
    <mergeCell ref="H48:H49"/>
    <mergeCell ref="C12:F12"/>
    <mergeCell ref="C18:D19"/>
    <mergeCell ref="E18:F18"/>
    <mergeCell ref="C30:F30"/>
    <mergeCell ref="P18:Q18"/>
    <mergeCell ref="E19:F19"/>
    <mergeCell ref="P19:Q19"/>
    <mergeCell ref="C16:D17"/>
    <mergeCell ref="P21:Q21"/>
    <mergeCell ref="M3:N3"/>
    <mergeCell ref="C26:F26"/>
    <mergeCell ref="P26:Q26"/>
    <mergeCell ref="C27:F27"/>
    <mergeCell ref="P27:Q27"/>
    <mergeCell ref="P22:Q22"/>
    <mergeCell ref="C11:F11"/>
    <mergeCell ref="P11:Q11"/>
    <mergeCell ref="P12:Q12"/>
    <mergeCell ref="C13:F13"/>
    <mergeCell ref="P13:Q13"/>
    <mergeCell ref="C14:F14"/>
    <mergeCell ref="P14:Q14"/>
    <mergeCell ref="E17:F17"/>
    <mergeCell ref="P17:Q17"/>
    <mergeCell ref="P30:Q30"/>
    <mergeCell ref="C28:F28"/>
    <mergeCell ref="E23:F23"/>
    <mergeCell ref="P23:Q23"/>
    <mergeCell ref="E24:F24"/>
    <mergeCell ref="P24:Q24"/>
    <mergeCell ref="P38:Q38"/>
    <mergeCell ref="P37:Q37"/>
    <mergeCell ref="P36:Q36"/>
    <mergeCell ref="P35:Q35"/>
    <mergeCell ref="P34:Q34"/>
    <mergeCell ref="P33:Q33"/>
    <mergeCell ref="P32:Q32"/>
    <mergeCell ref="P28:Q28"/>
    <mergeCell ref="C29:F29"/>
    <mergeCell ref="P29:Q29"/>
    <mergeCell ref="C31:F31"/>
    <mergeCell ref="P31:Q31"/>
    <mergeCell ref="E25:F25"/>
    <mergeCell ref="P25:Q25"/>
    <mergeCell ref="T3:Y4"/>
    <mergeCell ref="B5:B44"/>
    <mergeCell ref="C5:F5"/>
    <mergeCell ref="P5:Q5"/>
    <mergeCell ref="C6:F6"/>
    <mergeCell ref="P6:Q6"/>
    <mergeCell ref="C7:F7"/>
    <mergeCell ref="P7:Q7"/>
    <mergeCell ref="C8:F8"/>
    <mergeCell ref="P8:Q8"/>
    <mergeCell ref="B3:F4"/>
    <mergeCell ref="G3:I3"/>
    <mergeCell ref="J3:L3"/>
    <mergeCell ref="O3:O4"/>
    <mergeCell ref="P3:Q4"/>
    <mergeCell ref="R3:R4"/>
    <mergeCell ref="C15:F15"/>
    <mergeCell ref="P15:Q15"/>
    <mergeCell ref="P9:Q9"/>
    <mergeCell ref="C10:F10"/>
    <mergeCell ref="P16:Q16"/>
    <mergeCell ref="P20:Q20"/>
    <mergeCell ref="E21:F21"/>
    <mergeCell ref="P10:Q10"/>
    <mergeCell ref="T81:Y82"/>
    <mergeCell ref="O82:Q82"/>
    <mergeCell ref="C68:D70"/>
    <mergeCell ref="E68:F69"/>
    <mergeCell ref="G68:G69"/>
    <mergeCell ref="H68:H69"/>
    <mergeCell ref="I68:I69"/>
    <mergeCell ref="J68:J69"/>
    <mergeCell ref="K68:K69"/>
    <mergeCell ref="L68:L69"/>
    <mergeCell ref="M68:M69"/>
    <mergeCell ref="N68:N69"/>
    <mergeCell ref="B81:E84"/>
    <mergeCell ref="O81:Q81"/>
    <mergeCell ref="F81:K82"/>
    <mergeCell ref="L81:N81"/>
    <mergeCell ref="L82:N82"/>
    <mergeCell ref="F83:N83"/>
    <mergeCell ref="K84:N84"/>
    <mergeCell ref="F84:J84"/>
    <mergeCell ref="B77:N78"/>
    <mergeCell ref="O68:O69"/>
    <mergeCell ref="E70:F70"/>
    <mergeCell ref="P70:Q70"/>
    <mergeCell ref="J98:N98"/>
    <mergeCell ref="B98:I102"/>
    <mergeCell ref="O98:Q98"/>
    <mergeCell ref="O102:Q102"/>
    <mergeCell ref="C103:R103"/>
    <mergeCell ref="O88:Q88"/>
    <mergeCell ref="O60:O61"/>
    <mergeCell ref="M62:M63"/>
    <mergeCell ref="N62:N63"/>
    <mergeCell ref="M66:M67"/>
    <mergeCell ref="O95:Q95"/>
    <mergeCell ref="B95:N95"/>
    <mergeCell ref="O91:Q91"/>
    <mergeCell ref="D94:N94"/>
    <mergeCell ref="B92:C94"/>
    <mergeCell ref="C64:F65"/>
    <mergeCell ref="C66:F67"/>
    <mergeCell ref="B87:N87"/>
    <mergeCell ref="B56:B76"/>
    <mergeCell ref="O66:O67"/>
    <mergeCell ref="M64:M65"/>
    <mergeCell ref="N64:N65"/>
    <mergeCell ref="G60:G61"/>
    <mergeCell ref="H60:H61"/>
    <mergeCell ref="C104:R104"/>
    <mergeCell ref="C105:R105"/>
    <mergeCell ref="N66:N67"/>
    <mergeCell ref="O62:O63"/>
    <mergeCell ref="K64:K65"/>
    <mergeCell ref="L64:L65"/>
    <mergeCell ref="O64:O65"/>
    <mergeCell ref="G64:G65"/>
    <mergeCell ref="H64:H65"/>
    <mergeCell ref="I64:I65"/>
    <mergeCell ref="D96:N96"/>
    <mergeCell ref="O96:Q96"/>
    <mergeCell ref="E73:N73"/>
    <mergeCell ref="C73:D74"/>
    <mergeCell ref="E74:N74"/>
    <mergeCell ref="P73:Q73"/>
    <mergeCell ref="P74:Q74"/>
    <mergeCell ref="B96:C97"/>
    <mergeCell ref="D97:N97"/>
    <mergeCell ref="O97:Q97"/>
    <mergeCell ref="O93:Q93"/>
    <mergeCell ref="D92:N92"/>
    <mergeCell ref="D93:N93"/>
    <mergeCell ref="B91:N91"/>
  </mergeCells>
  <phoneticPr fontId="6"/>
  <dataValidations count="1">
    <dataValidation type="decimal" operator="greaterThan" allowBlank="1" showInputMessage="1" showErrorMessage="1" sqref="J48 J70 J41 J5:J39 J45:J46 P41:Q41" xr:uid="{8CE2297B-A36D-4733-B60F-15836F117504}">
      <formula1>0</formula1>
    </dataValidation>
  </dataValidations>
  <pageMargins left="0.7" right="0.7" top="0.75" bottom="0.75" header="0.3" footer="0.3"/>
  <pageSetup paperSize="9" scale="63" fitToHeight="0" orientation="portrait" r:id="rId1"/>
  <rowBreaks count="2" manualBreakCount="2">
    <brk id="55" min="1" max="17" man="1"/>
    <brk id="102"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AEEF-9849-4254-AC14-77A853D3E68E}">
  <sheetPr>
    <tabColor theme="8" tint="0.39997558519241921"/>
  </sheetPr>
  <dimension ref="B1:P23"/>
  <sheetViews>
    <sheetView view="pageBreakPreview" zoomScale="115" zoomScaleNormal="100" zoomScaleSheetLayoutView="115" workbookViewId="0">
      <selection activeCell="B13" sqref="B13:D13"/>
    </sheetView>
  </sheetViews>
  <sheetFormatPr defaultRowHeight="12.5" x14ac:dyDescent="0.2"/>
  <cols>
    <col min="1" max="1" width="4.7265625" customWidth="1"/>
    <col min="2" max="2" width="25.7265625" customWidth="1"/>
    <col min="3" max="4" width="28.08984375" customWidth="1"/>
    <col min="6" max="6" width="5.453125" customWidth="1"/>
    <col min="7" max="7" width="4.26953125" customWidth="1"/>
    <col min="8" max="8" width="12.7265625" customWidth="1"/>
    <col min="9" max="9" width="5.453125" customWidth="1"/>
    <col min="10" max="10" width="4.26953125" customWidth="1"/>
    <col min="11" max="11" width="12.7265625" customWidth="1"/>
    <col min="12" max="12" width="5.453125" customWidth="1"/>
    <col min="13" max="13" width="4.26953125" customWidth="1"/>
    <col min="14" max="14" width="12.7265625" customWidth="1"/>
  </cols>
  <sheetData>
    <row r="1" spans="2:16" ht="18" x14ac:dyDescent="0.2">
      <c r="B1" s="185" t="s">
        <v>469</v>
      </c>
    </row>
    <row r="2" spans="2:16" ht="24.5" customHeight="1" thickBot="1" x14ac:dyDescent="0.25">
      <c r="B2" s="186" t="s">
        <v>448</v>
      </c>
    </row>
    <row r="3" spans="2:16" ht="30.5" customHeight="1" thickBot="1" x14ac:dyDescent="0.25">
      <c r="B3" s="822" t="s">
        <v>450</v>
      </c>
      <c r="C3" s="822"/>
      <c r="D3" s="822"/>
      <c r="E3" s="187" t="s">
        <v>449</v>
      </c>
      <c r="F3" s="197" t="s">
        <v>48</v>
      </c>
      <c r="G3" s="192">
        <f>IF(様式第１号!C4=0,"",様式第１号!C4)</f>
        <v>7</v>
      </c>
      <c r="H3" s="198" t="s">
        <v>465</v>
      </c>
      <c r="I3" s="197" t="s">
        <v>48</v>
      </c>
      <c r="J3" s="192">
        <f>IF(様式第１号!C4=0,"",様式第１号!C4)</f>
        <v>7</v>
      </c>
      <c r="K3" s="198" t="s">
        <v>466</v>
      </c>
      <c r="L3" s="197" t="s">
        <v>48</v>
      </c>
      <c r="M3" s="192">
        <f>IF(様式第１号!C4=0,"",様式第１号!C4+1)</f>
        <v>8</v>
      </c>
      <c r="N3" s="199" t="s">
        <v>465</v>
      </c>
    </row>
    <row r="4" spans="2:16" ht="18" customHeight="1" thickBot="1" x14ac:dyDescent="0.25">
      <c r="B4" s="828" t="s">
        <v>458</v>
      </c>
      <c r="C4" s="830" t="s">
        <v>459</v>
      </c>
      <c r="D4" s="189" t="s">
        <v>451</v>
      </c>
      <c r="E4" s="193" t="s">
        <v>460</v>
      </c>
      <c r="F4" s="832"/>
      <c r="G4" s="833"/>
      <c r="H4" s="834"/>
      <c r="I4" s="782"/>
      <c r="J4" s="783"/>
      <c r="K4" s="784"/>
      <c r="L4" s="782"/>
      <c r="M4" s="783"/>
      <c r="N4" s="806"/>
    </row>
    <row r="5" spans="2:16" ht="18" customHeight="1" thickBot="1" x14ac:dyDescent="0.25">
      <c r="B5" s="829"/>
      <c r="C5" s="823"/>
      <c r="D5" s="188" t="s">
        <v>452</v>
      </c>
      <c r="E5" s="194" t="s">
        <v>460</v>
      </c>
      <c r="F5" s="809"/>
      <c r="G5" s="810"/>
      <c r="H5" s="811"/>
      <c r="I5" s="785"/>
      <c r="J5" s="786"/>
      <c r="K5" s="787"/>
      <c r="L5" s="785"/>
      <c r="M5" s="786"/>
      <c r="N5" s="805"/>
    </row>
    <row r="6" spans="2:16" ht="18" customHeight="1" thickBot="1" x14ac:dyDescent="0.25">
      <c r="B6" s="829"/>
      <c r="C6" s="823"/>
      <c r="D6" s="188" t="s">
        <v>453</v>
      </c>
      <c r="E6" s="194" t="s">
        <v>460</v>
      </c>
      <c r="F6" s="835"/>
      <c r="G6" s="836"/>
      <c r="H6" s="837"/>
      <c r="I6" s="785"/>
      <c r="J6" s="786"/>
      <c r="K6" s="787"/>
      <c r="L6" s="785"/>
      <c r="M6" s="786"/>
      <c r="N6" s="805"/>
    </row>
    <row r="7" spans="2:16" ht="18" customHeight="1" thickBot="1" x14ac:dyDescent="0.25">
      <c r="B7" s="829"/>
      <c r="C7" s="823"/>
      <c r="D7" s="270" t="s">
        <v>886</v>
      </c>
      <c r="E7" s="195" t="s">
        <v>460</v>
      </c>
      <c r="F7" s="812"/>
      <c r="G7" s="813"/>
      <c r="H7" s="814"/>
      <c r="I7" s="788"/>
      <c r="J7" s="789"/>
      <c r="K7" s="790"/>
      <c r="L7" s="788"/>
      <c r="M7" s="789"/>
      <c r="N7" s="807"/>
      <c r="P7" s="191"/>
    </row>
    <row r="8" spans="2:16" ht="40" customHeight="1" x14ac:dyDescent="0.2">
      <c r="B8" s="829"/>
      <c r="C8" s="831" t="s">
        <v>463</v>
      </c>
      <c r="D8" s="831"/>
      <c r="E8" s="242" t="s">
        <v>454</v>
      </c>
      <c r="F8" s="832"/>
      <c r="G8" s="833"/>
      <c r="H8" s="834"/>
      <c r="I8" s="791"/>
      <c r="J8" s="792"/>
      <c r="K8" s="793"/>
      <c r="L8" s="791"/>
      <c r="M8" s="792"/>
      <c r="N8" s="808"/>
      <c r="P8" s="191"/>
    </row>
    <row r="9" spans="2:16" ht="40" customHeight="1" x14ac:dyDescent="0.2">
      <c r="B9" s="829"/>
      <c r="C9" s="824" t="s">
        <v>461</v>
      </c>
      <c r="D9" s="824"/>
      <c r="E9" s="243" t="s">
        <v>454</v>
      </c>
      <c r="F9" s="835"/>
      <c r="G9" s="836"/>
      <c r="H9" s="837"/>
      <c r="I9" s="794"/>
      <c r="J9" s="795"/>
      <c r="K9" s="796"/>
      <c r="L9" s="794"/>
      <c r="M9" s="795"/>
      <c r="N9" s="804"/>
      <c r="O9" s="191"/>
      <c r="P9" s="191"/>
    </row>
    <row r="10" spans="2:16" ht="40" customHeight="1" x14ac:dyDescent="0.2">
      <c r="B10" s="829"/>
      <c r="C10" s="825" t="s">
        <v>462</v>
      </c>
      <c r="D10" s="825"/>
      <c r="E10" s="194" t="s">
        <v>454</v>
      </c>
      <c r="F10" s="809"/>
      <c r="G10" s="810"/>
      <c r="H10" s="811"/>
      <c r="I10" s="785"/>
      <c r="J10" s="786"/>
      <c r="K10" s="787"/>
      <c r="L10" s="785"/>
      <c r="M10" s="786"/>
      <c r="N10" s="805"/>
      <c r="O10" s="191"/>
    </row>
    <row r="11" spans="2:16" ht="40" customHeight="1" thickBot="1" x14ac:dyDescent="0.25">
      <c r="B11" s="829"/>
      <c r="C11" s="826" t="s">
        <v>464</v>
      </c>
      <c r="D11" s="827"/>
      <c r="E11" s="195" t="s">
        <v>454</v>
      </c>
      <c r="F11" s="812"/>
      <c r="G11" s="813"/>
      <c r="H11" s="814"/>
      <c r="I11" s="797"/>
      <c r="J11" s="798"/>
      <c r="K11" s="799"/>
      <c r="L11" s="797"/>
      <c r="M11" s="798"/>
      <c r="N11" s="821"/>
      <c r="O11" s="191"/>
      <c r="P11" s="191"/>
    </row>
    <row r="12" spans="2:16" ht="21" customHeight="1" thickBot="1" x14ac:dyDescent="0.25">
      <c r="B12" s="829"/>
      <c r="C12" s="777" t="s">
        <v>431</v>
      </c>
      <c r="D12" s="778"/>
      <c r="E12" s="196" t="s">
        <v>454</v>
      </c>
      <c r="F12" s="815"/>
      <c r="G12" s="816"/>
      <c r="H12" s="817"/>
      <c r="I12" s="800">
        <f>I4+I5+I6+I7+I8+I9+I10+I11</f>
        <v>0</v>
      </c>
      <c r="J12" s="801"/>
      <c r="K12" s="802"/>
      <c r="L12" s="800">
        <f>L4+L5+L6+L7+L8+L9+L10+L11</f>
        <v>0</v>
      </c>
      <c r="M12" s="801"/>
      <c r="N12" s="802"/>
    </row>
    <row r="13" spans="2:16" ht="40" customHeight="1" thickBot="1" x14ac:dyDescent="0.25">
      <c r="B13" s="823" t="s">
        <v>457</v>
      </c>
      <c r="C13" s="823"/>
      <c r="D13" s="823"/>
      <c r="E13" s="196" t="s">
        <v>454</v>
      </c>
      <c r="F13" s="818"/>
      <c r="G13" s="819"/>
      <c r="H13" s="820"/>
      <c r="I13" s="779"/>
      <c r="J13" s="780"/>
      <c r="K13" s="803"/>
      <c r="L13" s="779"/>
      <c r="M13" s="780"/>
      <c r="N13" s="781"/>
      <c r="O13" s="191"/>
    </row>
    <row r="14" spans="2:16" ht="40" customHeight="1" thickBot="1" x14ac:dyDescent="0.25">
      <c r="B14" s="823" t="s">
        <v>456</v>
      </c>
      <c r="C14" s="823"/>
      <c r="D14" s="823"/>
      <c r="E14" s="196" t="s">
        <v>454</v>
      </c>
      <c r="F14" s="818"/>
      <c r="G14" s="819"/>
      <c r="H14" s="820"/>
      <c r="I14" s="779"/>
      <c r="J14" s="780"/>
      <c r="K14" s="803"/>
      <c r="L14" s="779"/>
      <c r="M14" s="780"/>
      <c r="N14" s="781"/>
      <c r="O14" s="191"/>
    </row>
    <row r="15" spans="2:16" x14ac:dyDescent="0.2">
      <c r="B15" s="776" t="s">
        <v>783</v>
      </c>
      <c r="C15" s="776"/>
      <c r="D15" s="776"/>
      <c r="E15" s="776"/>
      <c r="F15" s="776"/>
      <c r="G15" s="776"/>
      <c r="H15" s="776"/>
      <c r="I15" s="776"/>
      <c r="J15" s="776"/>
      <c r="K15" s="776"/>
      <c r="L15" s="776"/>
      <c r="M15" s="776"/>
      <c r="N15" s="776"/>
    </row>
    <row r="22" spans="15:16" x14ac:dyDescent="0.2">
      <c r="P22" s="191"/>
    </row>
    <row r="23" spans="15:16" x14ac:dyDescent="0.2">
      <c r="O23" s="191"/>
    </row>
  </sheetData>
  <sheetProtection algorithmName="SHA-512" hashValue="uh+lxORGbttc0B+nKeAPF7YuehyvS/BSJKZkbzyr7dZyu2bzZ9LWTk5hyhzPE1ry60dWTE+1D6PbsrCZgYLsHA==" saltValue="CgxhFUfLeEGwUKwCgAe8PA==" spinCount="100000" sheet="1" objects="1" scenarios="1"/>
  <mergeCells count="44">
    <mergeCell ref="B3:D3"/>
    <mergeCell ref="B14:D14"/>
    <mergeCell ref="B13:D13"/>
    <mergeCell ref="F14:H14"/>
    <mergeCell ref="C9:D9"/>
    <mergeCell ref="C10:D10"/>
    <mergeCell ref="C11:D11"/>
    <mergeCell ref="B4:B12"/>
    <mergeCell ref="C4:C7"/>
    <mergeCell ref="C8:D8"/>
    <mergeCell ref="F4:H4"/>
    <mergeCell ref="F5:H5"/>
    <mergeCell ref="F6:H6"/>
    <mergeCell ref="F7:H7"/>
    <mergeCell ref="F8:H8"/>
    <mergeCell ref="F9:H9"/>
    <mergeCell ref="F10:H10"/>
    <mergeCell ref="F11:H11"/>
    <mergeCell ref="F12:H12"/>
    <mergeCell ref="F13:H13"/>
    <mergeCell ref="L12:N12"/>
    <mergeCell ref="L13:N13"/>
    <mergeCell ref="L11:N11"/>
    <mergeCell ref="L4:N4"/>
    <mergeCell ref="L5:N5"/>
    <mergeCell ref="L6:N6"/>
    <mergeCell ref="L7:N7"/>
    <mergeCell ref="L8:N8"/>
    <mergeCell ref="B15:N15"/>
    <mergeCell ref="C12:D12"/>
    <mergeCell ref="L14:N14"/>
    <mergeCell ref="I4:K4"/>
    <mergeCell ref="I5:K5"/>
    <mergeCell ref="I6:K6"/>
    <mergeCell ref="I7:K7"/>
    <mergeCell ref="I8:K8"/>
    <mergeCell ref="I9:K9"/>
    <mergeCell ref="I10:K10"/>
    <mergeCell ref="I11:K11"/>
    <mergeCell ref="I12:K12"/>
    <mergeCell ref="I13:K13"/>
    <mergeCell ref="I14:K14"/>
    <mergeCell ref="L9:N9"/>
    <mergeCell ref="L10:N10"/>
  </mergeCells>
  <phoneticPr fontId="6"/>
  <pageMargins left="0.7" right="0.7" top="0.75" bottom="0.75" header="0.3" footer="0.3"/>
  <pageSetup paperSize="9" scale="51" orientation="portrait" r:id="rId1"/>
  <colBreaks count="1" manualBreakCount="1">
    <brk id="14" max="6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7D90-9293-447C-BEC2-44F1DC3782ED}">
  <sheetPr>
    <tabColor rgb="FF92D050"/>
  </sheetPr>
  <dimension ref="B1:P14"/>
  <sheetViews>
    <sheetView view="pageBreakPreview" zoomScale="115" zoomScaleNormal="100" zoomScaleSheetLayoutView="115" workbookViewId="0">
      <selection activeCell="C5" sqref="C5:D5"/>
    </sheetView>
  </sheetViews>
  <sheetFormatPr defaultRowHeight="12.5" x14ac:dyDescent="0.2"/>
  <cols>
    <col min="1" max="1" width="4.7265625" customWidth="1"/>
    <col min="2" max="2" width="25.7265625" customWidth="1"/>
    <col min="3" max="4" width="28.08984375" customWidth="1"/>
    <col min="6" max="6" width="5.453125" customWidth="1"/>
    <col min="7" max="7" width="4.26953125" customWidth="1"/>
    <col min="8" max="8" width="12.7265625" customWidth="1"/>
    <col min="9" max="9" width="5.453125" customWidth="1"/>
    <col min="10" max="10" width="4.26953125" customWidth="1"/>
    <col min="11" max="11" width="12.7265625" customWidth="1"/>
    <col min="12" max="12" width="5.453125" customWidth="1"/>
    <col min="13" max="13" width="4.26953125" customWidth="1"/>
    <col min="14" max="14" width="12.7265625" customWidth="1"/>
  </cols>
  <sheetData>
    <row r="1" spans="2:16" ht="18" x14ac:dyDescent="0.2">
      <c r="B1" s="185" t="s">
        <v>785</v>
      </c>
    </row>
    <row r="2" spans="2:16" ht="24.5" customHeight="1" thickBot="1" x14ac:dyDescent="0.25">
      <c r="B2" s="186" t="s">
        <v>448</v>
      </c>
    </row>
    <row r="3" spans="2:16" ht="30.5" customHeight="1" thickBot="1" x14ac:dyDescent="0.25">
      <c r="B3" s="822" t="s">
        <v>764</v>
      </c>
      <c r="C3" s="822"/>
      <c r="D3" s="822"/>
      <c r="E3" s="206" t="s">
        <v>449</v>
      </c>
      <c r="F3" s="197" t="s">
        <v>48</v>
      </c>
      <c r="G3" s="192">
        <f>IF(様式第１号!C4=0,"",様式第１号!C4)</f>
        <v>7</v>
      </c>
      <c r="H3" s="199" t="s">
        <v>465</v>
      </c>
      <c r="I3" s="197" t="s">
        <v>48</v>
      </c>
      <c r="J3" s="192">
        <f>IF(様式第１号!C4=0,"",様式第１号!C4)</f>
        <v>7</v>
      </c>
      <c r="K3" s="199" t="s">
        <v>466</v>
      </c>
      <c r="L3" s="197" t="s">
        <v>48</v>
      </c>
      <c r="M3" s="192">
        <f>IF(様式第１号!C4=0,"",様式第１号!C4+1)</f>
        <v>8</v>
      </c>
      <c r="N3" s="199" t="s">
        <v>465</v>
      </c>
    </row>
    <row r="4" spans="2:16" ht="18" customHeight="1" x14ac:dyDescent="0.2">
      <c r="B4" s="839" t="s">
        <v>765</v>
      </c>
      <c r="C4" s="841" t="s">
        <v>769</v>
      </c>
      <c r="D4" s="842"/>
      <c r="E4" s="193" t="s">
        <v>766</v>
      </c>
      <c r="F4" s="843"/>
      <c r="G4" s="844"/>
      <c r="H4" s="845"/>
      <c r="I4" s="782"/>
      <c r="J4" s="783"/>
      <c r="K4" s="806"/>
      <c r="L4" s="782"/>
      <c r="M4" s="783"/>
      <c r="N4" s="806"/>
    </row>
    <row r="5" spans="2:16" ht="18" customHeight="1" x14ac:dyDescent="0.2">
      <c r="B5" s="829"/>
      <c r="C5" s="850" t="s">
        <v>768</v>
      </c>
      <c r="D5" s="851"/>
      <c r="E5" s="194" t="s">
        <v>766</v>
      </c>
      <c r="F5" s="809"/>
      <c r="G5" s="810"/>
      <c r="H5" s="811"/>
      <c r="I5" s="785"/>
      <c r="J5" s="786"/>
      <c r="K5" s="805"/>
      <c r="L5" s="785"/>
      <c r="M5" s="786"/>
      <c r="N5" s="805"/>
    </row>
    <row r="6" spans="2:16" ht="18" customHeight="1" x14ac:dyDescent="0.2">
      <c r="B6" s="829"/>
      <c r="C6" s="850" t="s">
        <v>770</v>
      </c>
      <c r="D6" s="851"/>
      <c r="E6" s="208" t="s">
        <v>766</v>
      </c>
      <c r="F6" s="852"/>
      <c r="G6" s="853"/>
      <c r="H6" s="854"/>
      <c r="I6" s="785"/>
      <c r="J6" s="786"/>
      <c r="K6" s="805"/>
      <c r="L6" s="785"/>
      <c r="M6" s="786"/>
      <c r="N6" s="805"/>
    </row>
    <row r="7" spans="2:16" ht="18" customHeight="1" x14ac:dyDescent="0.2">
      <c r="B7" s="829"/>
      <c r="C7" s="850" t="s">
        <v>767</v>
      </c>
      <c r="D7" s="851"/>
      <c r="E7" s="194" t="s">
        <v>766</v>
      </c>
      <c r="F7" s="809"/>
      <c r="G7" s="810"/>
      <c r="H7" s="811"/>
      <c r="I7" s="785"/>
      <c r="J7" s="786"/>
      <c r="K7" s="805"/>
      <c r="L7" s="785"/>
      <c r="M7" s="786"/>
      <c r="N7" s="805"/>
    </row>
    <row r="8" spans="2:16" ht="18" customHeight="1" thickBot="1" x14ac:dyDescent="0.25">
      <c r="B8" s="840"/>
      <c r="C8" s="848" t="s">
        <v>886</v>
      </c>
      <c r="D8" s="849"/>
      <c r="E8" s="195" t="s">
        <v>766</v>
      </c>
      <c r="F8" s="812"/>
      <c r="G8" s="813"/>
      <c r="H8" s="814"/>
      <c r="I8" s="788"/>
      <c r="J8" s="789"/>
      <c r="K8" s="807"/>
      <c r="L8" s="788"/>
      <c r="M8" s="789"/>
      <c r="N8" s="807"/>
      <c r="P8" s="191"/>
    </row>
    <row r="9" spans="2:16" ht="27.5" customHeight="1" thickBot="1" x14ac:dyDescent="0.25">
      <c r="C9" s="191"/>
      <c r="D9" s="191"/>
      <c r="E9" s="191"/>
      <c r="F9" s="191"/>
      <c r="G9" s="191"/>
      <c r="I9" s="191"/>
      <c r="J9" s="191"/>
      <c r="L9" s="191"/>
      <c r="M9" s="191"/>
    </row>
    <row r="10" spans="2:16" ht="30.5" customHeight="1" thickBot="1" x14ac:dyDescent="0.25">
      <c r="B10" s="822" t="s">
        <v>771</v>
      </c>
      <c r="C10" s="822"/>
      <c r="D10" s="822"/>
      <c r="E10" s="206" t="s">
        <v>449</v>
      </c>
      <c r="F10" s="197" t="s">
        <v>48</v>
      </c>
      <c r="G10" s="192">
        <f>IF(様式第１号!C4=0,"",様式第１号!C4)</f>
        <v>7</v>
      </c>
      <c r="H10" s="199" t="s">
        <v>465</v>
      </c>
      <c r="I10" s="197" t="s">
        <v>48</v>
      </c>
      <c r="J10" s="192">
        <f>IF(様式第１号!C4=0,"",様式第１号!C4)</f>
        <v>7</v>
      </c>
      <c r="K10" s="199" t="s">
        <v>466</v>
      </c>
      <c r="L10" s="197" t="s">
        <v>48</v>
      </c>
      <c r="M10" s="192">
        <f>IF(様式第１号!C4=0,"",様式第１号!C4+1)</f>
        <v>8</v>
      </c>
      <c r="N10" s="199" t="s">
        <v>465</v>
      </c>
    </row>
    <row r="11" spans="2:16" ht="18" customHeight="1" x14ac:dyDescent="0.2">
      <c r="B11" s="839" t="s">
        <v>772</v>
      </c>
      <c r="C11" s="841" t="s">
        <v>773</v>
      </c>
      <c r="D11" s="842"/>
      <c r="E11" s="193" t="s">
        <v>775</v>
      </c>
      <c r="F11" s="843"/>
      <c r="G11" s="844"/>
      <c r="H11" s="845"/>
      <c r="I11" s="782"/>
      <c r="J11" s="783"/>
      <c r="K11" s="806"/>
      <c r="L11" s="782"/>
      <c r="M11" s="783"/>
      <c r="N11" s="806"/>
    </row>
    <row r="12" spans="2:16" ht="18" customHeight="1" thickBot="1" x14ac:dyDescent="0.25">
      <c r="B12" s="840"/>
      <c r="C12" s="846" t="s">
        <v>774</v>
      </c>
      <c r="D12" s="847"/>
      <c r="E12" s="195" t="s">
        <v>775</v>
      </c>
      <c r="F12" s="812"/>
      <c r="G12" s="813"/>
      <c r="H12" s="814"/>
      <c r="I12" s="788"/>
      <c r="J12" s="789"/>
      <c r="K12" s="807"/>
      <c r="L12" s="788"/>
      <c r="M12" s="789"/>
      <c r="N12" s="807"/>
    </row>
    <row r="13" spans="2:16" x14ac:dyDescent="0.2">
      <c r="B13" s="776" t="s">
        <v>784</v>
      </c>
      <c r="C13" s="838"/>
      <c r="D13" s="838"/>
      <c r="E13" s="838"/>
      <c r="F13" s="838"/>
      <c r="G13" s="838"/>
      <c r="H13" s="838"/>
      <c r="I13" s="838"/>
      <c r="J13" s="838"/>
      <c r="K13" s="838"/>
      <c r="L13" s="838"/>
      <c r="M13" s="838"/>
      <c r="N13" s="838"/>
      <c r="P13" s="191"/>
    </row>
    <row r="14" spans="2:16" x14ac:dyDescent="0.2">
      <c r="O14" s="191"/>
    </row>
  </sheetData>
  <mergeCells count="33">
    <mergeCell ref="L4:N4"/>
    <mergeCell ref="F5:H5"/>
    <mergeCell ref="I5:K5"/>
    <mergeCell ref="L5:N5"/>
    <mergeCell ref="F6:H6"/>
    <mergeCell ref="I6:K6"/>
    <mergeCell ref="L6:N6"/>
    <mergeCell ref="C7:D7"/>
    <mergeCell ref="I7:K7"/>
    <mergeCell ref="B3:D3"/>
    <mergeCell ref="B4:B8"/>
    <mergeCell ref="F4:H4"/>
    <mergeCell ref="I4:K4"/>
    <mergeCell ref="F8:H8"/>
    <mergeCell ref="I8:K8"/>
    <mergeCell ref="C4:D4"/>
    <mergeCell ref="C5:D5"/>
    <mergeCell ref="C6:D6"/>
    <mergeCell ref="B10:D10"/>
    <mergeCell ref="C12:D12"/>
    <mergeCell ref="F12:H12"/>
    <mergeCell ref="I12:K12"/>
    <mergeCell ref="C8:D8"/>
    <mergeCell ref="B13:N13"/>
    <mergeCell ref="B11:B12"/>
    <mergeCell ref="C11:D11"/>
    <mergeCell ref="F11:H11"/>
    <mergeCell ref="I11:K11"/>
    <mergeCell ref="L7:N7"/>
    <mergeCell ref="L8:N8"/>
    <mergeCell ref="L11:N11"/>
    <mergeCell ref="L12:N12"/>
    <mergeCell ref="F7:H7"/>
  </mergeCells>
  <phoneticPr fontId="6"/>
  <pageMargins left="0.7" right="0.7" top="0.75" bottom="0.75" header="0.3" footer="0.3"/>
  <pageSetup paperSize="9" scale="51" orientation="portrait" r:id="rId1"/>
  <colBreaks count="1" manualBreakCount="1">
    <brk id="14" max="6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8393-D0B2-41B4-A4EB-6B636D90ED06}">
  <sheetPr>
    <pageSetUpPr fitToPage="1"/>
  </sheetPr>
  <dimension ref="A1:NN17"/>
  <sheetViews>
    <sheetView topLeftCell="AJ1" zoomScaleNormal="100" workbookViewId="0">
      <selection activeCell="AQ7" sqref="AQ7"/>
    </sheetView>
  </sheetViews>
  <sheetFormatPr defaultRowHeight="12.5" x14ac:dyDescent="0.2"/>
  <cols>
    <col min="1" max="1" width="10.54296875" customWidth="1"/>
    <col min="2" max="4" width="12.54296875" customWidth="1"/>
    <col min="5" max="5" width="15.7265625" bestFit="1" customWidth="1"/>
    <col min="7" max="7" width="12.54296875" customWidth="1"/>
    <col min="12" max="13" width="10.54296875" customWidth="1"/>
    <col min="15" max="15" width="12.54296875" customWidth="1"/>
    <col min="16" max="16" width="10.54296875" customWidth="1"/>
    <col min="17" max="17" width="12.54296875" customWidth="1"/>
    <col min="18" max="19" width="16.54296875" customWidth="1"/>
    <col min="20" max="20" width="10.54296875" customWidth="1"/>
    <col min="21" max="21" width="12" customWidth="1"/>
    <col min="22" max="22" width="15.81640625" customWidth="1"/>
    <col min="23" max="23" width="10.81640625" customWidth="1"/>
    <col min="24" max="24" width="16.54296875" customWidth="1"/>
    <col min="25" max="33" width="17.7265625" customWidth="1"/>
    <col min="34" max="45" width="20.54296875" customWidth="1"/>
    <col min="46" max="51" width="16.54296875" customWidth="1"/>
    <col min="52" max="57" width="18.7265625" customWidth="1"/>
    <col min="58" max="62" width="14.54296875" customWidth="1"/>
    <col min="63" max="76" width="18.7265625" customWidth="1"/>
    <col min="77" max="77" width="13.54296875" customWidth="1"/>
    <col min="78" max="79" width="17.7265625" customWidth="1"/>
    <col min="80" max="80" width="13.54296875" customWidth="1"/>
    <col min="81" max="82" width="17.7265625" customWidth="1"/>
    <col min="83" max="84" width="13.54296875" customWidth="1"/>
    <col min="85" max="85" width="17.7265625" customWidth="1"/>
    <col min="86" max="86" width="13.54296875" customWidth="1"/>
    <col min="87" max="87" width="17.7265625" customWidth="1"/>
    <col min="88" max="89" width="13.54296875" customWidth="1"/>
    <col min="90" max="90" width="17.7265625" customWidth="1"/>
    <col min="91" max="91" width="13.54296875" customWidth="1"/>
    <col min="92" max="272" width="10.54296875" customWidth="1"/>
    <col min="273" max="273" width="11.453125" customWidth="1"/>
    <col min="274" max="274" width="18.81640625" customWidth="1"/>
    <col min="275" max="337" width="10.54296875" customWidth="1"/>
    <col min="338" max="341" width="11.453125" customWidth="1"/>
    <col min="342" max="342" width="11.81640625" customWidth="1"/>
    <col min="343" max="343" width="12.90625" customWidth="1"/>
    <col min="344" max="344" width="12" customWidth="1"/>
    <col min="345" max="345" width="13.08984375" customWidth="1"/>
    <col min="346" max="346" width="12" customWidth="1"/>
    <col min="347" max="347" width="14.90625" customWidth="1"/>
    <col min="348" max="348" width="12.90625" customWidth="1"/>
    <col min="349" max="349" width="12.7265625" customWidth="1"/>
    <col min="350" max="350" width="14.7265625" customWidth="1"/>
    <col min="351" max="351" width="12.453125" customWidth="1"/>
    <col min="352" max="352" width="17.54296875" customWidth="1"/>
    <col min="353" max="353" width="11.1796875" customWidth="1"/>
    <col min="354" max="354" width="12.6328125" customWidth="1"/>
    <col min="355" max="355" width="11.453125" customWidth="1"/>
    <col min="356" max="357" width="10.90625" customWidth="1"/>
    <col min="358" max="358" width="14.7265625" customWidth="1"/>
    <col min="359" max="359" width="11.453125" customWidth="1"/>
    <col min="360" max="360" width="9.6328125" customWidth="1"/>
    <col min="361" max="361" width="14.453125" customWidth="1"/>
    <col min="362" max="362" width="12.36328125" customWidth="1"/>
    <col min="363" max="363" width="15" customWidth="1"/>
    <col min="364" max="364" width="11.08984375" customWidth="1"/>
    <col min="365" max="365" width="12.90625" customWidth="1"/>
    <col min="366" max="366" width="12.36328125" customWidth="1"/>
    <col min="367" max="367" width="11.36328125" customWidth="1"/>
    <col min="368" max="368" width="11" customWidth="1"/>
    <col min="369" max="369" width="12.36328125" customWidth="1"/>
    <col min="370" max="370" width="11.36328125" customWidth="1"/>
    <col min="371" max="371" width="10.81640625" customWidth="1"/>
    <col min="372" max="372" width="10.453125" customWidth="1"/>
    <col min="373" max="373" width="12.26953125" customWidth="1"/>
    <col min="374" max="374" width="11.26953125" customWidth="1"/>
    <col min="375" max="376" width="10.81640625" customWidth="1"/>
    <col min="377" max="377" width="11.08984375" customWidth="1"/>
    <col min="378" max="378" width="11.36328125" customWidth="1"/>
  </cols>
  <sheetData>
    <row r="1" spans="1:378" x14ac:dyDescent="0.2">
      <c r="B1" s="876" t="s">
        <v>210</v>
      </c>
      <c r="C1" s="877"/>
      <c r="D1" s="877"/>
      <c r="E1" s="877"/>
      <c r="F1" s="877"/>
      <c r="G1" s="877"/>
      <c r="H1" s="877"/>
      <c r="I1" s="877"/>
      <c r="J1" s="877"/>
      <c r="K1" s="877"/>
      <c r="L1" s="877"/>
      <c r="M1" s="877"/>
      <c r="N1" s="877"/>
      <c r="O1" s="877"/>
      <c r="P1" s="877"/>
      <c r="Q1" s="877"/>
      <c r="R1" s="877"/>
      <c r="S1" s="878" t="s">
        <v>29</v>
      </c>
      <c r="T1" s="878"/>
      <c r="U1" s="878"/>
      <c r="V1" s="878"/>
      <c r="W1" s="878"/>
      <c r="X1" s="878"/>
      <c r="Y1" s="878"/>
      <c r="Z1" s="878"/>
      <c r="AA1" s="878"/>
      <c r="AB1" s="878"/>
      <c r="AC1" s="878"/>
      <c r="AD1" s="878"/>
      <c r="AE1" s="878"/>
      <c r="AF1" s="878"/>
      <c r="AG1" s="878"/>
      <c r="AH1" s="878"/>
      <c r="AI1" s="878"/>
      <c r="AJ1" s="878"/>
      <c r="AK1" s="878"/>
      <c r="AL1" s="879"/>
      <c r="AM1" s="879"/>
      <c r="AN1" s="879"/>
      <c r="AO1" s="879"/>
      <c r="AP1" s="879"/>
      <c r="AQ1" s="879"/>
      <c r="AR1" s="879"/>
      <c r="AS1" s="879"/>
      <c r="AT1" s="878"/>
      <c r="AU1" s="878"/>
      <c r="AV1" s="878"/>
      <c r="AW1" s="878"/>
      <c r="AX1" s="878"/>
      <c r="AY1" s="878"/>
      <c r="AZ1" s="878"/>
      <c r="BA1" s="878"/>
      <c r="BB1" s="878"/>
      <c r="BC1" s="878"/>
      <c r="BD1" s="878"/>
      <c r="BE1" s="878"/>
      <c r="BF1" s="878"/>
      <c r="BG1" s="878"/>
      <c r="BH1" s="878"/>
      <c r="BI1" s="878"/>
      <c r="BJ1" s="878"/>
      <c r="BK1" s="878"/>
      <c r="BL1" s="878"/>
      <c r="BM1" s="878"/>
      <c r="BN1" s="878"/>
      <c r="BO1" s="878"/>
      <c r="BP1" s="878"/>
      <c r="BQ1" s="878"/>
      <c r="BR1" s="878"/>
      <c r="BS1" s="878"/>
      <c r="BT1" s="878"/>
      <c r="BU1" s="878"/>
      <c r="BV1" s="878"/>
      <c r="BW1" s="878"/>
      <c r="BX1" s="878"/>
      <c r="BY1" s="878"/>
      <c r="BZ1" s="878"/>
      <c r="CA1" s="878"/>
      <c r="CB1" s="878"/>
      <c r="CC1" s="878"/>
      <c r="CD1" s="878"/>
      <c r="CE1" s="878"/>
      <c r="CF1" s="878"/>
      <c r="CG1" s="878"/>
      <c r="CH1" s="878"/>
      <c r="CI1" s="878"/>
      <c r="CJ1" s="878"/>
      <c r="CK1" s="878"/>
      <c r="CL1" s="878"/>
      <c r="CM1" s="878"/>
      <c r="CN1" s="878"/>
      <c r="CO1" s="882" t="s">
        <v>409</v>
      </c>
      <c r="CP1" s="883"/>
      <c r="CQ1" s="883"/>
      <c r="CR1" s="883"/>
      <c r="CS1" s="883"/>
      <c r="CT1" s="883"/>
      <c r="CU1" s="883"/>
      <c r="CV1" s="883"/>
      <c r="CW1" s="883"/>
      <c r="CX1" s="883"/>
      <c r="CY1" s="883"/>
      <c r="CZ1" s="883"/>
      <c r="DA1" s="883"/>
      <c r="DB1" s="883"/>
      <c r="DC1" s="883"/>
      <c r="DD1" s="883"/>
      <c r="DE1" s="883"/>
      <c r="DF1" s="883"/>
      <c r="DG1" s="883"/>
      <c r="DH1" s="883"/>
      <c r="DI1" s="883"/>
      <c r="DJ1" s="883"/>
      <c r="DK1" s="883"/>
      <c r="DL1" s="883"/>
      <c r="DM1" s="883"/>
      <c r="DN1" s="883"/>
      <c r="DO1" s="883"/>
      <c r="DP1" s="883"/>
      <c r="DQ1" s="883"/>
      <c r="DR1" s="883"/>
      <c r="DS1" s="883"/>
      <c r="DT1" s="883"/>
      <c r="DU1" s="883"/>
      <c r="DV1" s="883"/>
      <c r="DW1" s="883"/>
      <c r="DX1" s="883"/>
      <c r="DY1" s="883"/>
      <c r="DZ1" s="883"/>
      <c r="EA1" s="883"/>
      <c r="EB1" s="883"/>
      <c r="EC1" s="883"/>
      <c r="ED1" s="883"/>
      <c r="EE1" s="883"/>
      <c r="EF1" s="883"/>
      <c r="EG1" s="883"/>
      <c r="EH1" s="883"/>
      <c r="EI1" s="883"/>
      <c r="EJ1" s="883"/>
      <c r="EK1" s="883"/>
      <c r="EL1" s="883"/>
      <c r="EM1" s="883"/>
      <c r="EN1" s="883"/>
      <c r="EO1" s="883"/>
      <c r="EP1" s="883"/>
      <c r="EQ1" s="883"/>
      <c r="ER1" s="883"/>
      <c r="ES1" s="883"/>
      <c r="ET1" s="883"/>
      <c r="EU1" s="883"/>
      <c r="EV1" s="883"/>
      <c r="EW1" s="883"/>
      <c r="EX1" s="883"/>
      <c r="EY1" s="883"/>
      <c r="EZ1" s="883"/>
      <c r="FA1" s="883"/>
      <c r="FB1" s="883"/>
      <c r="FC1" s="883"/>
      <c r="FD1" s="883"/>
      <c r="FE1" s="883"/>
      <c r="FF1" s="883"/>
      <c r="FG1" s="883"/>
      <c r="FH1" s="883"/>
      <c r="FI1" s="883"/>
      <c r="FJ1" s="883"/>
      <c r="FK1" s="883"/>
      <c r="FL1" s="883"/>
      <c r="FM1" s="883"/>
      <c r="FN1" s="883"/>
      <c r="FO1" s="883"/>
      <c r="FP1" s="883"/>
      <c r="FQ1" s="883"/>
      <c r="FR1" s="883"/>
      <c r="FS1" s="883"/>
      <c r="FT1" s="883"/>
      <c r="FU1" s="883"/>
      <c r="FV1" s="883"/>
      <c r="FW1" s="883"/>
      <c r="FX1" s="883"/>
      <c r="FY1" s="883"/>
      <c r="FZ1" s="883"/>
      <c r="GA1" s="883"/>
      <c r="GB1" s="883"/>
      <c r="GC1" s="883"/>
      <c r="GD1" s="883"/>
      <c r="GE1" s="883"/>
      <c r="GF1" s="883"/>
      <c r="GG1" s="883"/>
      <c r="GH1" s="883"/>
      <c r="GI1" s="883"/>
      <c r="GJ1" s="883"/>
      <c r="GK1" s="883"/>
      <c r="GL1" s="883"/>
      <c r="GM1" s="883"/>
      <c r="GN1" s="883"/>
      <c r="GO1" s="883"/>
      <c r="GP1" s="883"/>
      <c r="GQ1" s="883"/>
      <c r="GR1" s="883"/>
      <c r="GS1" s="883"/>
      <c r="GT1" s="883"/>
      <c r="GU1" s="883"/>
      <c r="GV1" s="883"/>
      <c r="GW1" s="883"/>
      <c r="GX1" s="883"/>
      <c r="GY1" s="883"/>
      <c r="GZ1" s="883"/>
      <c r="HA1" s="883"/>
      <c r="HB1" s="883"/>
      <c r="HC1" s="883"/>
      <c r="HD1" s="883"/>
      <c r="HE1" s="883"/>
      <c r="HF1" s="883"/>
      <c r="HG1" s="883"/>
      <c r="HH1" s="883"/>
      <c r="HI1" s="883"/>
      <c r="HJ1" s="883"/>
      <c r="HK1" s="883"/>
      <c r="HL1" s="883"/>
      <c r="HM1" s="883"/>
      <c r="HN1" s="883"/>
      <c r="HO1" s="883"/>
      <c r="HP1" s="883"/>
      <c r="HQ1" s="883"/>
      <c r="HR1" s="883"/>
      <c r="HS1" s="883"/>
      <c r="HT1" s="883"/>
      <c r="HU1" s="883"/>
      <c r="HV1" s="883"/>
      <c r="HW1" s="883"/>
      <c r="HX1" s="883"/>
      <c r="HY1" s="883"/>
      <c r="HZ1" s="883"/>
      <c r="IA1" s="883"/>
      <c r="IB1" s="883"/>
      <c r="IC1" s="883"/>
      <c r="ID1" s="883"/>
      <c r="IE1" s="883"/>
      <c r="IF1" s="883"/>
      <c r="IG1" s="883"/>
      <c r="IH1" s="883"/>
      <c r="II1" s="883"/>
      <c r="IJ1" s="883"/>
      <c r="IK1" s="883"/>
      <c r="IL1" s="883"/>
      <c r="IM1" s="883"/>
      <c r="IN1" s="883"/>
      <c r="IO1" s="883"/>
      <c r="IP1" s="883"/>
      <c r="IQ1" s="883"/>
      <c r="IR1" s="883"/>
      <c r="IS1" s="883"/>
      <c r="IT1" s="883"/>
      <c r="IU1" s="883"/>
      <c r="IV1" s="883"/>
      <c r="IW1" s="883"/>
      <c r="IX1" s="883"/>
      <c r="IY1" s="883"/>
      <c r="IZ1" s="883"/>
      <c r="JA1" s="883"/>
      <c r="JB1" s="883"/>
      <c r="JC1" s="883"/>
      <c r="JD1" s="883"/>
      <c r="JE1" s="883"/>
      <c r="JF1" s="883"/>
      <c r="JG1" s="883"/>
      <c r="JH1" s="883"/>
      <c r="JI1" s="883"/>
      <c r="JJ1" s="883"/>
      <c r="JK1" s="883"/>
      <c r="JL1" s="883"/>
      <c r="JM1" s="883"/>
      <c r="JN1" s="883"/>
      <c r="JO1" s="883"/>
      <c r="JP1" s="883"/>
      <c r="JQ1" s="883"/>
      <c r="JR1" s="883"/>
      <c r="JS1" s="883"/>
      <c r="JT1" s="883"/>
      <c r="JU1" s="883"/>
      <c r="JV1" s="883"/>
      <c r="JW1" s="883"/>
      <c r="JX1" s="883"/>
      <c r="JY1" s="883"/>
      <c r="JZ1" s="883"/>
      <c r="KA1" s="883"/>
      <c r="KB1" s="883"/>
      <c r="KC1" s="883"/>
      <c r="KD1" s="883"/>
      <c r="KE1" s="883"/>
      <c r="KF1" s="883"/>
      <c r="KG1" s="883"/>
      <c r="KH1" s="883"/>
      <c r="KI1" s="883"/>
      <c r="KJ1" s="883"/>
      <c r="KK1" s="883"/>
      <c r="KL1" s="883"/>
      <c r="KM1" s="883"/>
      <c r="KN1" s="883"/>
      <c r="KO1" s="883"/>
      <c r="KP1" s="883"/>
      <c r="KQ1" s="883"/>
      <c r="KR1" s="883"/>
      <c r="KS1" s="883"/>
      <c r="KT1" s="883"/>
      <c r="KU1" s="883"/>
      <c r="KV1" s="883"/>
      <c r="KW1" s="883"/>
      <c r="KX1" s="883"/>
      <c r="KY1" s="883"/>
      <c r="KZ1" s="883"/>
      <c r="LA1" s="883"/>
      <c r="LB1" s="883"/>
      <c r="LC1" s="883"/>
      <c r="LD1" s="883"/>
      <c r="LE1" s="883"/>
      <c r="LF1" s="883"/>
      <c r="LG1" s="883"/>
      <c r="LH1" s="883"/>
      <c r="LI1" s="883"/>
      <c r="LJ1" s="883"/>
      <c r="LK1" s="883"/>
      <c r="LL1" s="883"/>
      <c r="LM1" s="883"/>
      <c r="LN1" s="883"/>
      <c r="LO1" s="883"/>
      <c r="LP1" s="883"/>
      <c r="LQ1" s="883"/>
      <c r="LR1" s="883"/>
      <c r="LS1" s="883"/>
      <c r="LT1" s="883"/>
      <c r="LU1" s="883"/>
      <c r="LV1" s="883"/>
      <c r="LW1" s="883"/>
      <c r="LX1" s="883"/>
      <c r="LY1" s="883"/>
      <c r="LZ1" s="883"/>
      <c r="MA1" s="883"/>
      <c r="MB1" s="883"/>
      <c r="MC1" s="883"/>
      <c r="MD1" s="884"/>
      <c r="ME1" s="866" t="s">
        <v>490</v>
      </c>
      <c r="MF1" s="867"/>
      <c r="MG1" s="867"/>
      <c r="MH1" s="867"/>
      <c r="MI1" s="867"/>
      <c r="MJ1" s="867"/>
      <c r="MK1" s="867"/>
      <c r="ML1" s="867"/>
      <c r="MM1" s="867"/>
      <c r="MN1" s="867"/>
      <c r="MO1" s="867"/>
      <c r="MP1" s="867"/>
      <c r="MQ1" s="867"/>
      <c r="MR1" s="867"/>
      <c r="MS1" s="867"/>
      <c r="MT1" s="867"/>
      <c r="MU1" s="867"/>
      <c r="MV1" s="867"/>
      <c r="MW1" s="867"/>
      <c r="MX1" s="867"/>
      <c r="MY1" s="867"/>
      <c r="MZ1" s="868"/>
      <c r="NA1" s="855" t="s">
        <v>885</v>
      </c>
      <c r="NB1" s="855"/>
      <c r="NC1" s="855"/>
      <c r="ND1" s="855"/>
      <c r="NE1" s="855"/>
      <c r="NF1" s="855"/>
      <c r="NG1" s="855"/>
      <c r="NH1" s="855"/>
      <c r="NI1" s="855"/>
      <c r="NJ1" s="855"/>
      <c r="NK1" s="855"/>
      <c r="NL1" s="855"/>
      <c r="NM1" s="855"/>
      <c r="NN1" s="855"/>
    </row>
    <row r="2" spans="1:378" ht="12.5" customHeight="1" x14ac:dyDescent="0.2">
      <c r="B2" s="861"/>
      <c r="C2" s="861"/>
      <c r="D2" s="861"/>
      <c r="E2" s="861"/>
      <c r="F2" s="861"/>
      <c r="G2" s="861"/>
      <c r="H2" s="861"/>
      <c r="I2" s="860" t="s">
        <v>211</v>
      </c>
      <c r="J2" s="864"/>
      <c r="K2" s="871"/>
      <c r="L2" s="860"/>
      <c r="M2" s="860" t="s">
        <v>212</v>
      </c>
      <c r="N2" s="861"/>
      <c r="O2" s="861"/>
      <c r="P2" s="861"/>
      <c r="Q2" s="861"/>
      <c r="R2" s="864"/>
      <c r="S2" s="860"/>
      <c r="T2" s="861"/>
      <c r="U2" s="860" t="s">
        <v>213</v>
      </c>
      <c r="V2" s="861"/>
      <c r="W2" s="861"/>
      <c r="X2" s="864"/>
      <c r="Y2" s="860" t="s">
        <v>214</v>
      </c>
      <c r="Z2" s="861"/>
      <c r="AA2" s="864"/>
      <c r="AB2" s="860" t="s">
        <v>215</v>
      </c>
      <c r="AC2" s="861"/>
      <c r="AD2" s="864"/>
      <c r="AE2" s="860" t="s">
        <v>216</v>
      </c>
      <c r="AF2" s="861"/>
      <c r="AG2" s="864"/>
      <c r="AH2" s="860" t="s">
        <v>217</v>
      </c>
      <c r="AI2" s="861"/>
      <c r="AJ2" s="861"/>
      <c r="AK2" s="861"/>
      <c r="AL2" s="864"/>
      <c r="AM2" s="860"/>
      <c r="AN2" s="860" t="s">
        <v>473</v>
      </c>
      <c r="AO2" s="861"/>
      <c r="AP2" s="864"/>
      <c r="AQ2" s="860"/>
      <c r="AR2" s="861"/>
      <c r="AS2" s="864"/>
      <c r="AT2" s="860" t="s">
        <v>218</v>
      </c>
      <c r="AU2" s="861"/>
      <c r="AV2" s="861"/>
      <c r="AW2" s="861"/>
      <c r="AX2" s="861"/>
      <c r="AY2" s="864"/>
      <c r="AZ2" s="860" t="s">
        <v>219</v>
      </c>
      <c r="BA2" s="861"/>
      <c r="BB2" s="864"/>
      <c r="BC2" s="860" t="s">
        <v>502</v>
      </c>
      <c r="BD2" s="861"/>
      <c r="BE2" s="864"/>
      <c r="BF2" s="871" t="s">
        <v>220</v>
      </c>
      <c r="BG2" s="871" t="s">
        <v>486</v>
      </c>
      <c r="BH2" s="860" t="s">
        <v>487</v>
      </c>
      <c r="BI2" s="861"/>
      <c r="BJ2" s="864"/>
      <c r="BK2" s="860" t="s">
        <v>221</v>
      </c>
      <c r="BL2" s="861"/>
      <c r="BM2" s="861"/>
      <c r="BN2" s="861"/>
      <c r="BO2" s="861"/>
      <c r="BP2" s="861"/>
      <c r="BQ2" s="861"/>
      <c r="BR2" s="861"/>
      <c r="BS2" s="861"/>
      <c r="BT2" s="861"/>
      <c r="BU2" s="861"/>
      <c r="BV2" s="864"/>
      <c r="BW2" s="860" t="s">
        <v>222</v>
      </c>
      <c r="BX2" s="864"/>
      <c r="BY2" s="860" t="s">
        <v>223</v>
      </c>
      <c r="BZ2" s="861"/>
      <c r="CA2" s="861"/>
      <c r="CB2" s="861"/>
      <c r="CC2" s="861"/>
      <c r="CD2" s="861"/>
      <c r="CE2" s="861"/>
      <c r="CF2" s="861"/>
      <c r="CG2" s="864"/>
      <c r="CH2" s="860" t="s">
        <v>224</v>
      </c>
      <c r="CI2" s="861"/>
      <c r="CJ2" s="861"/>
      <c r="CK2" s="861"/>
      <c r="CL2" s="861"/>
      <c r="CM2" s="864"/>
      <c r="CN2" s="871"/>
      <c r="CO2" s="857" t="s">
        <v>225</v>
      </c>
      <c r="CP2" s="858"/>
      <c r="CQ2" s="858"/>
      <c r="CR2" s="858"/>
      <c r="CS2" s="858"/>
      <c r="CT2" s="858"/>
      <c r="CU2" s="858"/>
      <c r="CV2" s="858"/>
      <c r="CW2" s="858"/>
      <c r="CX2" s="858"/>
      <c r="CY2" s="858"/>
      <c r="CZ2" s="858"/>
      <c r="DA2" s="858"/>
      <c r="DB2" s="858"/>
      <c r="DC2" s="858"/>
      <c r="DD2" s="858"/>
      <c r="DE2" s="858"/>
      <c r="DF2" s="858"/>
      <c r="DG2" s="858"/>
      <c r="DH2" s="858"/>
      <c r="DI2" s="858"/>
      <c r="DJ2" s="858"/>
      <c r="DK2" s="858"/>
      <c r="DL2" s="858"/>
      <c r="DM2" s="858"/>
      <c r="DN2" s="858"/>
      <c r="DO2" s="858"/>
      <c r="DP2" s="858"/>
      <c r="DQ2" s="858"/>
      <c r="DR2" s="858"/>
      <c r="DS2" s="858"/>
      <c r="DT2" s="858"/>
      <c r="DU2" s="858"/>
      <c r="DV2" s="858"/>
      <c r="DW2" s="858"/>
      <c r="DX2" s="858"/>
      <c r="DY2" s="858"/>
      <c r="DZ2" s="858"/>
      <c r="EA2" s="858"/>
      <c r="EB2" s="858"/>
      <c r="EC2" s="858"/>
      <c r="ED2" s="858"/>
      <c r="EE2" s="858"/>
      <c r="EF2" s="858"/>
      <c r="EG2" s="858"/>
      <c r="EH2" s="858"/>
      <c r="EI2" s="858"/>
      <c r="EJ2" s="858"/>
      <c r="EK2" s="858"/>
      <c r="EL2" s="858"/>
      <c r="EM2" s="858"/>
      <c r="EN2" s="858"/>
      <c r="EO2" s="858"/>
      <c r="EP2" s="858"/>
      <c r="EQ2" s="858"/>
      <c r="ER2" s="858"/>
      <c r="ES2" s="858"/>
      <c r="ET2" s="858"/>
      <c r="EU2" s="858"/>
      <c r="EV2" s="858"/>
      <c r="EW2" s="858"/>
      <c r="EX2" s="858"/>
      <c r="EY2" s="858"/>
      <c r="EZ2" s="858"/>
      <c r="FA2" s="858"/>
      <c r="FB2" s="858"/>
      <c r="FC2" s="858"/>
      <c r="FD2" s="858"/>
      <c r="FE2" s="858"/>
      <c r="FF2" s="858"/>
      <c r="FG2" s="858"/>
      <c r="FH2" s="858"/>
      <c r="FI2" s="858"/>
      <c r="FJ2" s="858"/>
      <c r="FK2" s="858"/>
      <c r="FL2" s="858"/>
      <c r="FM2" s="858"/>
      <c r="FN2" s="858"/>
      <c r="FO2" s="858"/>
      <c r="FP2" s="858"/>
      <c r="FQ2" s="858"/>
      <c r="FR2" s="858"/>
      <c r="FS2" s="858"/>
      <c r="FT2" s="858"/>
      <c r="FU2" s="858"/>
      <c r="FV2" s="858"/>
      <c r="FW2" s="858"/>
      <c r="FX2" s="858"/>
      <c r="FY2" s="858"/>
      <c r="FZ2" s="858"/>
      <c r="GA2" s="858"/>
      <c r="GB2" s="858"/>
      <c r="GC2" s="858"/>
      <c r="GD2" s="858"/>
      <c r="GE2" s="858"/>
      <c r="GF2" s="858"/>
      <c r="GG2" s="858"/>
      <c r="GH2" s="858"/>
      <c r="GI2" s="858"/>
      <c r="GJ2" s="858"/>
      <c r="GK2" s="858"/>
      <c r="GL2" s="858"/>
      <c r="GM2" s="858"/>
      <c r="GN2" s="858"/>
      <c r="GO2" s="858"/>
      <c r="GP2" s="858"/>
      <c r="GQ2" s="858"/>
      <c r="GR2" s="858"/>
      <c r="GS2" s="858"/>
      <c r="GT2" s="858"/>
      <c r="GU2" s="858"/>
      <c r="GV2" s="858"/>
      <c r="GW2" s="858"/>
      <c r="GX2" s="858"/>
      <c r="GY2" s="858"/>
      <c r="GZ2" s="858"/>
      <c r="HA2" s="858"/>
      <c r="HB2" s="858"/>
      <c r="HC2" s="858"/>
      <c r="HD2" s="858"/>
      <c r="HE2" s="858"/>
      <c r="HF2" s="858"/>
      <c r="HG2" s="858"/>
      <c r="HH2" s="858"/>
      <c r="HI2" s="858"/>
      <c r="HJ2" s="858"/>
      <c r="HK2" s="858"/>
      <c r="HL2" s="858"/>
      <c r="HM2" s="858"/>
      <c r="HN2" s="858"/>
      <c r="HO2" s="858"/>
      <c r="HP2" s="858"/>
      <c r="HQ2" s="858"/>
      <c r="HR2" s="858"/>
      <c r="HS2" s="858"/>
      <c r="HT2" s="858"/>
      <c r="HU2" s="858"/>
      <c r="HV2" s="858"/>
      <c r="HW2" s="858"/>
      <c r="HX2" s="858"/>
      <c r="HY2" s="858"/>
      <c r="HZ2" s="858"/>
      <c r="IA2" s="858"/>
      <c r="IB2" s="859"/>
      <c r="IC2" s="857" t="s">
        <v>226</v>
      </c>
      <c r="ID2" s="858"/>
      <c r="IE2" s="858"/>
      <c r="IF2" s="858"/>
      <c r="IG2" s="858"/>
      <c r="IH2" s="858"/>
      <c r="II2" s="858"/>
      <c r="IJ2" s="858"/>
      <c r="IK2" s="858"/>
      <c r="IL2" s="858"/>
      <c r="IM2" s="858"/>
      <c r="IN2" s="858"/>
      <c r="IO2" s="858"/>
      <c r="IP2" s="858"/>
      <c r="IQ2" s="858"/>
      <c r="IR2" s="858"/>
      <c r="IS2" s="858"/>
      <c r="IT2" s="858"/>
      <c r="IU2" s="858"/>
      <c r="IV2" s="858"/>
      <c r="IW2" s="858"/>
      <c r="IX2" s="858"/>
      <c r="IY2" s="858"/>
      <c r="IZ2" s="858"/>
      <c r="JA2" s="858"/>
      <c r="JB2" s="858"/>
      <c r="JC2" s="858"/>
      <c r="JD2" s="858"/>
      <c r="JE2" s="859"/>
      <c r="JF2" s="856" t="s">
        <v>227</v>
      </c>
      <c r="JG2" s="856"/>
      <c r="JH2" s="856"/>
      <c r="JI2" s="856"/>
      <c r="JJ2" s="856"/>
      <c r="JK2" s="856"/>
      <c r="JL2" s="856"/>
      <c r="JM2" s="856"/>
      <c r="JN2" s="856"/>
      <c r="JO2" s="856"/>
      <c r="JP2" s="856"/>
      <c r="JQ2" s="856"/>
      <c r="JR2" s="856"/>
      <c r="JS2" s="856"/>
      <c r="JT2" s="856"/>
      <c r="JU2" s="856"/>
      <c r="JV2" s="856"/>
      <c r="JW2" s="856"/>
      <c r="JX2" s="856"/>
      <c r="JY2" s="856"/>
      <c r="JZ2" s="856"/>
      <c r="KA2" s="856"/>
      <c r="KB2" s="856"/>
      <c r="KC2" s="856"/>
      <c r="KD2" s="856"/>
      <c r="KE2" s="856"/>
      <c r="KF2" s="856"/>
      <c r="KG2" s="856"/>
      <c r="KH2" s="856"/>
      <c r="KI2" s="856"/>
      <c r="KJ2" s="856"/>
      <c r="KK2" s="856"/>
      <c r="KL2" s="856"/>
      <c r="KM2" s="856"/>
      <c r="KN2" s="856"/>
      <c r="KO2" s="856"/>
      <c r="KP2" s="856"/>
      <c r="KQ2" s="856"/>
      <c r="KR2" s="856"/>
      <c r="KS2" s="856"/>
      <c r="KT2" s="856"/>
      <c r="KU2" s="856"/>
      <c r="KV2" s="856"/>
      <c r="KW2" s="856"/>
      <c r="KX2" s="856"/>
      <c r="KY2" s="856"/>
      <c r="KZ2" s="856"/>
      <c r="LA2" s="856"/>
      <c r="LB2" s="856"/>
      <c r="LC2" s="856"/>
      <c r="LD2" s="856"/>
      <c r="LE2" s="856"/>
      <c r="LF2" s="856"/>
      <c r="LG2" s="860" t="s">
        <v>78</v>
      </c>
      <c r="LH2" s="864"/>
      <c r="LI2" s="857" t="s">
        <v>228</v>
      </c>
      <c r="LJ2" s="858"/>
      <c r="LK2" s="858"/>
      <c r="LL2" s="858"/>
      <c r="LM2" s="858"/>
      <c r="LN2" s="858"/>
      <c r="LO2" s="858"/>
      <c r="LP2" s="858"/>
      <c r="LQ2" s="858"/>
      <c r="LR2" s="858"/>
      <c r="LS2" s="858"/>
      <c r="LT2" s="858"/>
      <c r="LU2" s="858"/>
      <c r="LV2" s="858"/>
      <c r="LW2" s="858"/>
      <c r="LX2" s="858"/>
      <c r="LY2" s="858"/>
      <c r="LZ2" s="858"/>
      <c r="MA2" s="858"/>
      <c r="MB2" s="858"/>
      <c r="MC2" s="858"/>
      <c r="MD2" s="859"/>
      <c r="ME2" s="857" t="s">
        <v>500</v>
      </c>
      <c r="MF2" s="858"/>
      <c r="MG2" s="858"/>
      <c r="MH2" s="858"/>
      <c r="MI2" s="858"/>
      <c r="MJ2" s="858"/>
      <c r="MK2" s="858"/>
      <c r="ML2" s="858"/>
      <c r="MM2" s="858"/>
      <c r="MN2" s="858"/>
      <c r="MO2" s="859"/>
      <c r="MP2" s="857" t="s">
        <v>501</v>
      </c>
      <c r="MQ2" s="858"/>
      <c r="MR2" s="858"/>
      <c r="MS2" s="858"/>
      <c r="MT2" s="858"/>
      <c r="MU2" s="858"/>
      <c r="MV2" s="858"/>
      <c r="MW2" s="858"/>
      <c r="MX2" s="858"/>
      <c r="MY2" s="858"/>
      <c r="MZ2" s="859"/>
      <c r="NA2" s="856" t="s">
        <v>868</v>
      </c>
      <c r="NB2" s="856"/>
      <c r="NC2" s="856"/>
      <c r="ND2" s="856"/>
      <c r="NE2" s="856"/>
      <c r="NF2" s="856" t="s">
        <v>874</v>
      </c>
      <c r="NG2" s="856"/>
      <c r="NH2" s="856"/>
      <c r="NI2" s="856"/>
      <c r="NJ2" s="856"/>
      <c r="NK2" s="856" t="s">
        <v>880</v>
      </c>
      <c r="NL2" s="856"/>
      <c r="NM2" s="856" t="s">
        <v>874</v>
      </c>
      <c r="NN2" s="856"/>
    </row>
    <row r="3" spans="1:378" ht="12.5" customHeight="1" x14ac:dyDescent="0.2">
      <c r="B3" s="881"/>
      <c r="C3" s="881"/>
      <c r="D3" s="881"/>
      <c r="E3" s="881"/>
      <c r="F3" s="881"/>
      <c r="G3" s="881"/>
      <c r="H3" s="881"/>
      <c r="I3" s="862"/>
      <c r="J3" s="865"/>
      <c r="K3" s="880"/>
      <c r="L3" s="862"/>
      <c r="M3" s="862"/>
      <c r="N3" s="881"/>
      <c r="O3" s="881"/>
      <c r="P3" s="881"/>
      <c r="Q3" s="881"/>
      <c r="R3" s="865"/>
      <c r="S3" s="862"/>
      <c r="T3" s="881"/>
      <c r="U3" s="862"/>
      <c r="V3" s="881"/>
      <c r="W3" s="881"/>
      <c r="X3" s="865"/>
      <c r="Y3" s="862"/>
      <c r="Z3" s="881"/>
      <c r="AA3" s="865"/>
      <c r="AB3" s="862"/>
      <c r="AC3" s="881"/>
      <c r="AD3" s="865"/>
      <c r="AE3" s="862"/>
      <c r="AF3" s="881"/>
      <c r="AG3" s="865"/>
      <c r="AH3" s="862"/>
      <c r="AI3" s="863"/>
      <c r="AJ3" s="863"/>
      <c r="AK3" s="863"/>
      <c r="AL3" s="865"/>
      <c r="AM3" s="862"/>
      <c r="AN3" s="862"/>
      <c r="AO3" s="863"/>
      <c r="AP3" s="865"/>
      <c r="AQ3" s="862"/>
      <c r="AR3" s="863"/>
      <c r="AS3" s="865"/>
      <c r="AT3" s="862"/>
      <c r="AU3" s="881"/>
      <c r="AV3" s="881"/>
      <c r="AW3" s="881"/>
      <c r="AX3" s="881"/>
      <c r="AY3" s="865"/>
      <c r="AZ3" s="862"/>
      <c r="BA3" s="881"/>
      <c r="BB3" s="865"/>
      <c r="BC3" s="862"/>
      <c r="BD3" s="863"/>
      <c r="BE3" s="865"/>
      <c r="BF3" s="880"/>
      <c r="BG3" s="880"/>
      <c r="BH3" s="862"/>
      <c r="BI3" s="863"/>
      <c r="BJ3" s="865"/>
      <c r="BK3" s="862"/>
      <c r="BL3" s="881"/>
      <c r="BM3" s="881"/>
      <c r="BN3" s="881"/>
      <c r="BO3" s="881"/>
      <c r="BP3" s="881"/>
      <c r="BQ3" s="881"/>
      <c r="BR3" s="881"/>
      <c r="BS3" s="881"/>
      <c r="BT3" s="881"/>
      <c r="BU3" s="881"/>
      <c r="BV3" s="865"/>
      <c r="BW3" s="862"/>
      <c r="BX3" s="865"/>
      <c r="BY3" s="862"/>
      <c r="BZ3" s="881"/>
      <c r="CA3" s="881"/>
      <c r="CB3" s="881"/>
      <c r="CC3" s="881"/>
      <c r="CD3" s="881"/>
      <c r="CE3" s="881"/>
      <c r="CF3" s="881"/>
      <c r="CG3" s="865"/>
      <c r="CH3" s="862"/>
      <c r="CI3" s="881"/>
      <c r="CJ3" s="881"/>
      <c r="CK3" s="881"/>
      <c r="CL3" s="881"/>
      <c r="CM3" s="865"/>
      <c r="CN3" s="880"/>
      <c r="CO3" s="857" t="s">
        <v>229</v>
      </c>
      <c r="CP3" s="858"/>
      <c r="CQ3" s="858"/>
      <c r="CR3" s="858"/>
      <c r="CS3" s="858"/>
      <c r="CT3" s="858"/>
      <c r="CU3" s="858"/>
      <c r="CV3" s="858"/>
      <c r="CW3" s="858"/>
      <c r="CX3" s="858"/>
      <c r="CY3" s="858"/>
      <c r="CZ3" s="858"/>
      <c r="DA3" s="858"/>
      <c r="DB3" s="858"/>
      <c r="DC3" s="858"/>
      <c r="DD3" s="858"/>
      <c r="DE3" s="858"/>
      <c r="DF3" s="858"/>
      <c r="DG3" s="858"/>
      <c r="DH3" s="858"/>
      <c r="DI3" s="858"/>
      <c r="DJ3" s="858"/>
      <c r="DK3" s="858"/>
      <c r="DL3" s="858"/>
      <c r="DM3" s="858"/>
      <c r="DN3" s="858"/>
      <c r="DO3" s="858"/>
      <c r="DP3" s="858"/>
      <c r="DQ3" s="858"/>
      <c r="DR3" s="858"/>
      <c r="DS3" s="858"/>
      <c r="DT3" s="858"/>
      <c r="DU3" s="858"/>
      <c r="DV3" s="859"/>
      <c r="DW3" s="857" t="s">
        <v>230</v>
      </c>
      <c r="DX3" s="858"/>
      <c r="DY3" s="858"/>
      <c r="DZ3" s="858"/>
      <c r="EA3" s="858"/>
      <c r="EB3" s="858"/>
      <c r="EC3" s="858"/>
      <c r="ED3" s="858"/>
      <c r="EE3" s="858"/>
      <c r="EF3" s="858"/>
      <c r="EG3" s="858"/>
      <c r="EH3" s="858"/>
      <c r="EI3" s="858"/>
      <c r="EJ3" s="858"/>
      <c r="EK3" s="858"/>
      <c r="EL3" s="858"/>
      <c r="EM3" s="858"/>
      <c r="EN3" s="858"/>
      <c r="EO3" s="858"/>
      <c r="EP3" s="858"/>
      <c r="EQ3" s="858"/>
      <c r="ER3" s="858"/>
      <c r="ES3" s="858"/>
      <c r="ET3" s="858"/>
      <c r="EU3" s="858"/>
      <c r="EV3" s="858"/>
      <c r="EW3" s="858"/>
      <c r="EX3" s="858"/>
      <c r="EY3" s="858"/>
      <c r="EZ3" s="858"/>
      <c r="FA3" s="858"/>
      <c r="FB3" s="858"/>
      <c r="FC3" s="858"/>
      <c r="FD3" s="859"/>
      <c r="FE3" s="857" t="s">
        <v>231</v>
      </c>
      <c r="FF3" s="858"/>
      <c r="FG3" s="858"/>
      <c r="FH3" s="858"/>
      <c r="FI3" s="858"/>
      <c r="FJ3" s="858"/>
      <c r="FK3" s="858"/>
      <c r="FL3" s="858"/>
      <c r="FM3" s="858"/>
      <c r="FN3" s="858"/>
      <c r="FO3" s="858"/>
      <c r="FP3" s="858"/>
      <c r="FQ3" s="858"/>
      <c r="FR3" s="858"/>
      <c r="FS3" s="858"/>
      <c r="FT3" s="858"/>
      <c r="FU3" s="858"/>
      <c r="FV3" s="858"/>
      <c r="FW3" s="858"/>
      <c r="FX3" s="858"/>
      <c r="FY3" s="858"/>
      <c r="FZ3" s="858"/>
      <c r="GA3" s="858"/>
      <c r="GB3" s="858"/>
      <c r="GC3" s="858"/>
      <c r="GD3" s="858"/>
      <c r="GE3" s="858"/>
      <c r="GF3" s="858"/>
      <c r="GG3" s="858"/>
      <c r="GH3" s="858"/>
      <c r="GI3" s="858"/>
      <c r="GJ3" s="858"/>
      <c r="GK3" s="858"/>
      <c r="GL3" s="858"/>
      <c r="GM3" s="858"/>
      <c r="GN3" s="859"/>
      <c r="GO3" s="857" t="s">
        <v>232</v>
      </c>
      <c r="GP3" s="858"/>
      <c r="GQ3" s="858"/>
      <c r="GR3" s="858"/>
      <c r="GS3" s="858"/>
      <c r="GT3" s="858"/>
      <c r="GU3" s="858"/>
      <c r="GV3" s="858"/>
      <c r="GW3" s="858"/>
      <c r="GX3" s="858"/>
      <c r="GY3" s="858"/>
      <c r="GZ3" s="858"/>
      <c r="HA3" s="858"/>
      <c r="HB3" s="858"/>
      <c r="HC3" s="858"/>
      <c r="HD3" s="858"/>
      <c r="HE3" s="858"/>
      <c r="HF3" s="858"/>
      <c r="HG3" s="858"/>
      <c r="HH3" s="858"/>
      <c r="HI3" s="858"/>
      <c r="HJ3" s="858"/>
      <c r="HK3" s="858"/>
      <c r="HL3" s="858"/>
      <c r="HM3" s="858"/>
      <c r="HN3" s="858"/>
      <c r="HO3" s="858"/>
      <c r="HP3" s="858"/>
      <c r="HQ3" s="858"/>
      <c r="HR3" s="858"/>
      <c r="HS3" s="858"/>
      <c r="HT3" s="858"/>
      <c r="HU3" s="858"/>
      <c r="HV3" s="858"/>
      <c r="HW3" s="858"/>
      <c r="HX3" s="858"/>
      <c r="HY3" s="859"/>
      <c r="HZ3" s="871" t="s">
        <v>435</v>
      </c>
      <c r="IA3" s="860" t="s">
        <v>431</v>
      </c>
      <c r="IB3" s="864"/>
      <c r="IC3" s="860" t="s">
        <v>233</v>
      </c>
      <c r="ID3" s="861"/>
      <c r="IE3" s="861"/>
      <c r="IF3" s="864"/>
      <c r="IG3" s="860" t="s">
        <v>234</v>
      </c>
      <c r="IH3" s="861"/>
      <c r="II3" s="861"/>
      <c r="IJ3" s="864"/>
      <c r="IK3" s="860" t="s">
        <v>235</v>
      </c>
      <c r="IL3" s="861"/>
      <c r="IM3" s="861"/>
      <c r="IN3" s="864"/>
      <c r="IO3" s="856" t="s">
        <v>426</v>
      </c>
      <c r="IP3" s="856"/>
      <c r="IQ3" s="856"/>
      <c r="IR3" s="856"/>
      <c r="IS3" s="856"/>
      <c r="IT3" s="856"/>
      <c r="IU3" s="856" t="s">
        <v>232</v>
      </c>
      <c r="IV3" s="856"/>
      <c r="IW3" s="856"/>
      <c r="IX3" s="856"/>
      <c r="IY3" s="856"/>
      <c r="IZ3" s="856"/>
      <c r="JA3" s="856"/>
      <c r="JB3" s="860" t="s">
        <v>430</v>
      </c>
      <c r="JC3" s="871" t="s">
        <v>814</v>
      </c>
      <c r="JD3" s="856" t="s">
        <v>431</v>
      </c>
      <c r="JE3" s="856"/>
      <c r="JF3" s="875" t="s">
        <v>236</v>
      </c>
      <c r="JG3" s="875"/>
      <c r="JH3" s="875"/>
      <c r="JI3" s="875"/>
      <c r="JJ3" s="875"/>
      <c r="JK3" s="875"/>
      <c r="JL3" s="874"/>
      <c r="JM3" s="873" t="s">
        <v>237</v>
      </c>
      <c r="JN3" s="874"/>
      <c r="JO3" s="872" t="s">
        <v>235</v>
      </c>
      <c r="JP3" s="872"/>
      <c r="JQ3" s="872"/>
      <c r="JR3" s="872"/>
      <c r="JS3" s="872"/>
      <c r="JT3" s="872"/>
      <c r="JU3" s="872"/>
      <c r="JV3" s="872"/>
      <c r="JW3" s="873" t="s">
        <v>238</v>
      </c>
      <c r="JX3" s="875"/>
      <c r="JY3" s="875"/>
      <c r="JZ3" s="875"/>
      <c r="KA3" s="875"/>
      <c r="KB3" s="875"/>
      <c r="KC3" s="875"/>
      <c r="KD3" s="875"/>
      <c r="KE3" s="875"/>
      <c r="KF3" s="875"/>
      <c r="KG3" s="875"/>
      <c r="KH3" s="875"/>
      <c r="KI3" s="875"/>
      <c r="KJ3" s="875"/>
      <c r="KK3" s="874"/>
      <c r="KL3" s="873" t="s">
        <v>232</v>
      </c>
      <c r="KM3" s="875"/>
      <c r="KN3" s="875"/>
      <c r="KO3" s="875"/>
      <c r="KP3" s="875"/>
      <c r="KQ3" s="875"/>
      <c r="KR3" s="875"/>
      <c r="KS3" s="875"/>
      <c r="KT3" s="875"/>
      <c r="KU3" s="875"/>
      <c r="KV3" s="875"/>
      <c r="KW3" s="875"/>
      <c r="KX3" s="875"/>
      <c r="KY3" s="875"/>
      <c r="KZ3" s="874"/>
      <c r="LA3" s="871" t="s">
        <v>432</v>
      </c>
      <c r="LB3" s="860" t="s">
        <v>814</v>
      </c>
      <c r="LC3" s="861"/>
      <c r="LD3" s="864"/>
      <c r="LE3" s="856" t="s">
        <v>431</v>
      </c>
      <c r="LF3" s="856"/>
      <c r="LG3" s="862"/>
      <c r="LH3" s="865"/>
      <c r="LI3" s="857" t="s">
        <v>239</v>
      </c>
      <c r="LJ3" s="858"/>
      <c r="LK3" s="858"/>
      <c r="LL3" s="859"/>
      <c r="LM3" s="52"/>
      <c r="LN3" s="52"/>
      <c r="LO3" s="52"/>
      <c r="LP3" s="52"/>
      <c r="LQ3" s="52"/>
      <c r="LR3" s="52"/>
      <c r="LS3" s="860" t="s">
        <v>828</v>
      </c>
      <c r="LT3" s="861"/>
      <c r="LU3" s="861"/>
      <c r="LV3" s="861"/>
      <c r="LW3" s="860" t="s">
        <v>835</v>
      </c>
      <c r="LX3" s="861"/>
      <c r="LY3" s="864"/>
      <c r="LZ3" s="856" t="s">
        <v>240</v>
      </c>
      <c r="MA3" s="856"/>
      <c r="MB3" s="856"/>
      <c r="MC3" s="856"/>
      <c r="MD3" s="856"/>
      <c r="ME3" s="857" t="s">
        <v>498</v>
      </c>
      <c r="MF3" s="858"/>
      <c r="MG3" s="858"/>
      <c r="MH3" s="858"/>
      <c r="MI3" s="858"/>
      <c r="MJ3" s="858"/>
      <c r="MK3" s="858"/>
      <c r="ML3" s="858"/>
      <c r="MM3" s="859"/>
      <c r="MN3" s="869" t="s">
        <v>499</v>
      </c>
      <c r="MO3" s="871" t="s">
        <v>495</v>
      </c>
      <c r="MP3" s="857" t="s">
        <v>498</v>
      </c>
      <c r="MQ3" s="858"/>
      <c r="MR3" s="858"/>
      <c r="MS3" s="858"/>
      <c r="MT3" s="858"/>
      <c r="MU3" s="858"/>
      <c r="MV3" s="858"/>
      <c r="MW3" s="858"/>
      <c r="MX3" s="859"/>
      <c r="MY3" s="869" t="s">
        <v>499</v>
      </c>
      <c r="MZ3" s="871" t="s">
        <v>495</v>
      </c>
      <c r="NA3" s="856" t="s">
        <v>866</v>
      </c>
      <c r="NB3" s="856"/>
      <c r="NC3" s="856"/>
      <c r="ND3" s="856"/>
      <c r="NE3" s="856"/>
      <c r="NF3" s="856"/>
      <c r="NG3" s="856"/>
      <c r="NH3" s="856"/>
      <c r="NI3" s="856"/>
      <c r="NJ3" s="856"/>
      <c r="NK3" s="856" t="s">
        <v>867</v>
      </c>
      <c r="NL3" s="856"/>
      <c r="NM3" s="856"/>
      <c r="NN3" s="856"/>
    </row>
    <row r="4" spans="1:378" x14ac:dyDescent="0.2">
      <c r="B4" s="885"/>
      <c r="C4" s="885"/>
      <c r="D4" s="885"/>
      <c r="E4" s="885"/>
      <c r="F4" s="885"/>
      <c r="G4" s="885"/>
      <c r="H4" s="885"/>
      <c r="I4" s="873"/>
      <c r="J4" s="874"/>
      <c r="K4" s="880"/>
      <c r="L4" s="886"/>
      <c r="M4" s="873"/>
      <c r="N4" s="875"/>
      <c r="O4" s="875"/>
      <c r="P4" s="875"/>
      <c r="Q4" s="875"/>
      <c r="R4" s="874"/>
      <c r="S4" s="886"/>
      <c r="T4" s="885"/>
      <c r="U4" s="873"/>
      <c r="V4" s="875"/>
      <c r="W4" s="875"/>
      <c r="X4" s="874"/>
      <c r="Y4" s="873"/>
      <c r="Z4" s="875"/>
      <c r="AA4" s="874"/>
      <c r="AB4" s="873"/>
      <c r="AC4" s="875"/>
      <c r="AD4" s="874"/>
      <c r="AE4" s="873"/>
      <c r="AF4" s="875"/>
      <c r="AG4" s="874"/>
      <c r="AH4" s="873"/>
      <c r="AI4" s="875"/>
      <c r="AJ4" s="875"/>
      <c r="AK4" s="875"/>
      <c r="AL4" s="874"/>
      <c r="AM4" s="873"/>
      <c r="AN4" s="873"/>
      <c r="AO4" s="875"/>
      <c r="AP4" s="874"/>
      <c r="AQ4" s="873"/>
      <c r="AR4" s="875"/>
      <c r="AS4" s="874"/>
      <c r="AT4" s="873"/>
      <c r="AU4" s="875"/>
      <c r="AV4" s="875"/>
      <c r="AW4" s="875"/>
      <c r="AX4" s="875"/>
      <c r="AY4" s="874"/>
      <c r="AZ4" s="873"/>
      <c r="BA4" s="875"/>
      <c r="BB4" s="874"/>
      <c r="BC4" s="873"/>
      <c r="BD4" s="875"/>
      <c r="BE4" s="874"/>
      <c r="BF4" s="872"/>
      <c r="BG4" s="872"/>
      <c r="BH4" s="873"/>
      <c r="BI4" s="875"/>
      <c r="BJ4" s="874"/>
      <c r="BK4" s="873"/>
      <c r="BL4" s="875"/>
      <c r="BM4" s="875"/>
      <c r="BN4" s="875"/>
      <c r="BO4" s="875"/>
      <c r="BP4" s="875"/>
      <c r="BQ4" s="875"/>
      <c r="BR4" s="875"/>
      <c r="BS4" s="875"/>
      <c r="BT4" s="875"/>
      <c r="BU4" s="875"/>
      <c r="BV4" s="874"/>
      <c r="BW4" s="873"/>
      <c r="BX4" s="874"/>
      <c r="BY4" s="873"/>
      <c r="BZ4" s="875"/>
      <c r="CA4" s="875"/>
      <c r="CB4" s="875"/>
      <c r="CC4" s="875"/>
      <c r="CD4" s="875"/>
      <c r="CE4" s="875"/>
      <c r="CF4" s="875"/>
      <c r="CG4" s="874"/>
      <c r="CH4" s="873"/>
      <c r="CI4" s="875"/>
      <c r="CJ4" s="875"/>
      <c r="CK4" s="875"/>
      <c r="CL4" s="875"/>
      <c r="CM4" s="874"/>
      <c r="CN4" s="872"/>
      <c r="CO4" s="52"/>
      <c r="CP4" s="52"/>
      <c r="CQ4" s="52"/>
      <c r="CR4" s="52"/>
      <c r="CS4" s="52"/>
      <c r="CT4" s="52"/>
      <c r="CU4" s="52"/>
      <c r="CV4" s="52"/>
      <c r="CW4" s="52"/>
      <c r="CX4" s="52"/>
      <c r="CY4" s="52"/>
      <c r="CZ4" s="873" t="s">
        <v>241</v>
      </c>
      <c r="DA4" s="874"/>
      <c r="DB4" s="873" t="s">
        <v>242</v>
      </c>
      <c r="DC4" s="874"/>
      <c r="DD4" s="873" t="s">
        <v>243</v>
      </c>
      <c r="DE4" s="875"/>
      <c r="DF4" s="875"/>
      <c r="DG4" s="875"/>
      <c r="DH4" s="875"/>
      <c r="DI4" s="874"/>
      <c r="DJ4" s="52"/>
      <c r="DK4" s="52"/>
      <c r="DL4" s="52"/>
      <c r="DM4" s="52"/>
      <c r="DN4" s="52"/>
      <c r="DO4" s="52"/>
      <c r="DP4" s="52"/>
      <c r="DQ4" s="52"/>
      <c r="DR4" s="52"/>
      <c r="DS4" s="52"/>
      <c r="DT4" s="52"/>
      <c r="DU4" s="52"/>
      <c r="DV4" s="54"/>
      <c r="DW4" s="52"/>
      <c r="DX4" s="52"/>
      <c r="DY4" s="52"/>
      <c r="DZ4" s="52"/>
      <c r="EA4" s="52"/>
      <c r="EB4" s="52"/>
      <c r="EC4" s="52"/>
      <c r="ED4" s="52"/>
      <c r="EE4" s="52"/>
      <c r="EF4" s="52"/>
      <c r="EG4" s="52"/>
      <c r="EH4" s="857" t="s">
        <v>241</v>
      </c>
      <c r="EI4" s="859"/>
      <c r="EJ4" s="857" t="s">
        <v>242</v>
      </c>
      <c r="EK4" s="859"/>
      <c r="EL4" s="857" t="s">
        <v>243</v>
      </c>
      <c r="EM4" s="858"/>
      <c r="EN4" s="858"/>
      <c r="EO4" s="858"/>
      <c r="EP4" s="858"/>
      <c r="EQ4" s="859"/>
      <c r="ER4" s="52"/>
      <c r="ES4" s="52"/>
      <c r="ET4" s="52"/>
      <c r="EU4" s="52"/>
      <c r="EV4" s="52"/>
      <c r="EW4" s="52"/>
      <c r="EX4" s="52"/>
      <c r="EY4" s="52"/>
      <c r="EZ4" s="52"/>
      <c r="FA4" s="52"/>
      <c r="FB4" s="52"/>
      <c r="FC4" s="52"/>
      <c r="FD4" s="54"/>
      <c r="FE4" s="52"/>
      <c r="FF4" s="52"/>
      <c r="FG4" s="52"/>
      <c r="FH4" s="52"/>
      <c r="FI4" s="52"/>
      <c r="FJ4" s="52"/>
      <c r="FK4" s="52"/>
      <c r="FL4" s="52"/>
      <c r="FM4" s="52"/>
      <c r="FN4" s="52"/>
      <c r="FO4" s="52"/>
      <c r="FP4" s="857" t="s">
        <v>241</v>
      </c>
      <c r="FQ4" s="859"/>
      <c r="FR4" s="857" t="s">
        <v>242</v>
      </c>
      <c r="FS4" s="859"/>
      <c r="FT4" s="857" t="s">
        <v>243</v>
      </c>
      <c r="FU4" s="858"/>
      <c r="FV4" s="858"/>
      <c r="FW4" s="858"/>
      <c r="FX4" s="858"/>
      <c r="FY4" s="859"/>
      <c r="FZ4" s="52"/>
      <c r="GA4" s="52"/>
      <c r="GB4" s="52"/>
      <c r="GC4" s="52"/>
      <c r="GD4" s="52"/>
      <c r="GE4" s="52"/>
      <c r="GF4" s="52"/>
      <c r="GG4" s="52"/>
      <c r="GH4" s="52"/>
      <c r="GI4" s="52"/>
      <c r="GJ4" s="52"/>
      <c r="GK4" s="52"/>
      <c r="GL4" s="54"/>
      <c r="GM4" s="857" t="s">
        <v>244</v>
      </c>
      <c r="GN4" s="859"/>
      <c r="GO4" s="52"/>
      <c r="GP4" s="52"/>
      <c r="GQ4" s="52"/>
      <c r="GR4" s="52"/>
      <c r="GS4" s="52"/>
      <c r="GT4" s="52"/>
      <c r="GU4" s="52"/>
      <c r="GV4" s="52"/>
      <c r="GW4" s="52"/>
      <c r="GX4" s="52"/>
      <c r="GY4" s="52"/>
      <c r="GZ4" s="857" t="s">
        <v>241</v>
      </c>
      <c r="HA4" s="859"/>
      <c r="HB4" s="857" t="s">
        <v>242</v>
      </c>
      <c r="HC4" s="859"/>
      <c r="HD4" s="857" t="s">
        <v>243</v>
      </c>
      <c r="HE4" s="858"/>
      <c r="HF4" s="858"/>
      <c r="HG4" s="858"/>
      <c r="HH4" s="858"/>
      <c r="HI4" s="859"/>
      <c r="HJ4" s="52"/>
      <c r="HK4" s="52"/>
      <c r="HL4" s="52"/>
      <c r="HM4" s="52"/>
      <c r="HN4" s="52"/>
      <c r="HO4" s="52"/>
      <c r="HP4" s="52"/>
      <c r="HQ4" s="52"/>
      <c r="HR4" s="52"/>
      <c r="HS4" s="52"/>
      <c r="HT4" s="52"/>
      <c r="HU4" s="52"/>
      <c r="HV4" s="54"/>
      <c r="HW4" s="857" t="s">
        <v>244</v>
      </c>
      <c r="HX4" s="858"/>
      <c r="HY4" s="859"/>
      <c r="HZ4" s="872"/>
      <c r="IA4" s="873"/>
      <c r="IB4" s="874"/>
      <c r="IC4" s="873"/>
      <c r="ID4" s="875"/>
      <c r="IE4" s="875"/>
      <c r="IF4" s="874"/>
      <c r="IG4" s="873"/>
      <c r="IH4" s="875"/>
      <c r="II4" s="875"/>
      <c r="IJ4" s="874"/>
      <c r="IK4" s="873"/>
      <c r="IL4" s="875"/>
      <c r="IM4" s="875"/>
      <c r="IN4" s="874"/>
      <c r="IO4" s="856" t="s">
        <v>427</v>
      </c>
      <c r="IP4" s="856"/>
      <c r="IQ4" s="856" t="s">
        <v>428</v>
      </c>
      <c r="IR4" s="856"/>
      <c r="IS4" s="856" t="s">
        <v>429</v>
      </c>
      <c r="IT4" s="856"/>
      <c r="IU4" s="176"/>
      <c r="IV4" s="856" t="s">
        <v>427</v>
      </c>
      <c r="IW4" s="856"/>
      <c r="IX4" s="856" t="s">
        <v>428</v>
      </c>
      <c r="IY4" s="856"/>
      <c r="IZ4" s="856" t="s">
        <v>429</v>
      </c>
      <c r="JA4" s="856"/>
      <c r="JB4" s="873"/>
      <c r="JC4" s="872"/>
      <c r="JD4" s="856"/>
      <c r="JE4" s="856"/>
      <c r="JF4" s="53"/>
      <c r="JG4" s="53"/>
      <c r="JI4" s="56"/>
      <c r="JJ4" s="56"/>
      <c r="JK4" s="56"/>
      <c r="JL4" s="51" t="s">
        <v>209</v>
      </c>
      <c r="JM4" s="51" t="s">
        <v>245</v>
      </c>
      <c r="JN4" s="51" t="s">
        <v>246</v>
      </c>
      <c r="JO4" s="53"/>
      <c r="JQ4" s="56"/>
      <c r="JR4" s="56"/>
      <c r="JS4" s="56"/>
      <c r="JT4" s="52"/>
      <c r="JU4" s="857" t="s">
        <v>209</v>
      </c>
      <c r="JV4" s="859"/>
      <c r="JW4" s="857" t="s">
        <v>247</v>
      </c>
      <c r="JX4" s="859"/>
      <c r="JY4" s="857" t="s">
        <v>248</v>
      </c>
      <c r="JZ4" s="859"/>
      <c r="KA4" s="857" t="s">
        <v>249</v>
      </c>
      <c r="KB4" s="859"/>
      <c r="KC4" s="857" t="s">
        <v>250</v>
      </c>
      <c r="KD4" s="859"/>
      <c r="KE4" s="857" t="s">
        <v>251</v>
      </c>
      <c r="KF4" s="859"/>
      <c r="KG4" s="857" t="s">
        <v>252</v>
      </c>
      <c r="KH4" s="859"/>
      <c r="KI4" s="857" t="s">
        <v>253</v>
      </c>
      <c r="KJ4" s="859"/>
      <c r="KK4" s="51" t="s">
        <v>254</v>
      </c>
      <c r="KL4" s="857" t="s">
        <v>247</v>
      </c>
      <c r="KM4" s="859"/>
      <c r="KN4" s="857" t="s">
        <v>248</v>
      </c>
      <c r="KO4" s="859"/>
      <c r="KP4" s="857" t="s">
        <v>249</v>
      </c>
      <c r="KQ4" s="859"/>
      <c r="KR4" s="857" t="s">
        <v>250</v>
      </c>
      <c r="KS4" s="859"/>
      <c r="KT4" s="857" t="s">
        <v>251</v>
      </c>
      <c r="KU4" s="859"/>
      <c r="KV4" s="857" t="s">
        <v>252</v>
      </c>
      <c r="KW4" s="859"/>
      <c r="KX4" s="857" t="s">
        <v>253</v>
      </c>
      <c r="KY4" s="859"/>
      <c r="KZ4" s="57" t="s">
        <v>254</v>
      </c>
      <c r="LA4" s="872"/>
      <c r="LB4" s="873"/>
      <c r="LC4" s="875"/>
      <c r="LD4" s="874"/>
      <c r="LE4" s="856"/>
      <c r="LF4" s="856"/>
      <c r="LG4" s="873"/>
      <c r="LH4" s="874"/>
      <c r="LI4" s="857" t="s">
        <v>255</v>
      </c>
      <c r="LJ4" s="859"/>
      <c r="LK4" s="881"/>
      <c r="LL4" s="881"/>
      <c r="LM4" s="52"/>
      <c r="LN4" s="52"/>
      <c r="LO4" s="52"/>
      <c r="LP4" s="52"/>
      <c r="LQ4" s="52"/>
      <c r="LR4" s="52"/>
      <c r="LS4" s="862"/>
      <c r="LT4" s="863"/>
      <c r="LU4" s="863"/>
      <c r="LV4" s="863"/>
      <c r="LW4" s="862"/>
      <c r="LX4" s="863"/>
      <c r="LY4" s="865"/>
      <c r="LZ4" s="202"/>
      <c r="MA4" s="856" t="s">
        <v>473</v>
      </c>
      <c r="MB4" s="856"/>
      <c r="MC4" s="856"/>
      <c r="MD4" s="202"/>
      <c r="ME4" s="857" t="s">
        <v>491</v>
      </c>
      <c r="MF4" s="858"/>
      <c r="MG4" s="858"/>
      <c r="MH4" s="859"/>
      <c r="MI4" s="202" t="s">
        <v>492</v>
      </c>
      <c r="MJ4" s="202" t="s">
        <v>496</v>
      </c>
      <c r="MK4" s="202" t="s">
        <v>497</v>
      </c>
      <c r="ML4" s="201" t="s">
        <v>493</v>
      </c>
      <c r="MM4" s="202" t="s">
        <v>494</v>
      </c>
      <c r="MN4" s="870"/>
      <c r="MO4" s="872"/>
      <c r="MP4" s="857" t="s">
        <v>491</v>
      </c>
      <c r="MQ4" s="858"/>
      <c r="MR4" s="858"/>
      <c r="MS4" s="859"/>
      <c r="MT4" s="202" t="s">
        <v>492</v>
      </c>
      <c r="MU4" s="202" t="s">
        <v>496</v>
      </c>
      <c r="MV4" s="202" t="s">
        <v>497</v>
      </c>
      <c r="MW4" s="201" t="s">
        <v>493</v>
      </c>
      <c r="MX4" s="202" t="s">
        <v>494</v>
      </c>
      <c r="MY4" s="870"/>
      <c r="MZ4" s="872"/>
      <c r="NA4" s="856"/>
      <c r="NB4" s="856"/>
      <c r="NC4" s="856"/>
      <c r="ND4" s="856"/>
      <c r="NE4" s="856"/>
      <c r="NF4" s="856"/>
      <c r="NG4" s="856"/>
      <c r="NH4" s="856"/>
      <c r="NI4" s="856"/>
      <c r="NJ4" s="856"/>
      <c r="NK4" s="856"/>
      <c r="NL4" s="856"/>
      <c r="NM4" s="856"/>
      <c r="NN4" s="856"/>
    </row>
    <row r="5" spans="1:378" x14ac:dyDescent="0.2">
      <c r="A5" s="17" t="s">
        <v>256</v>
      </c>
      <c r="B5" s="17" t="s">
        <v>257</v>
      </c>
      <c r="C5" s="17" t="s">
        <v>258</v>
      </c>
      <c r="D5" s="17" t="s">
        <v>259</v>
      </c>
      <c r="E5" s="16" t="s">
        <v>260</v>
      </c>
      <c r="F5" s="17" t="s">
        <v>261</v>
      </c>
      <c r="G5" s="17" t="s">
        <v>262</v>
      </c>
      <c r="H5" s="17" t="s">
        <v>12</v>
      </c>
      <c r="I5" s="20" t="s">
        <v>263</v>
      </c>
      <c r="J5" s="20" t="s">
        <v>264</v>
      </c>
      <c r="K5" s="20" t="s">
        <v>472</v>
      </c>
      <c r="L5" s="17" t="s">
        <v>265</v>
      </c>
      <c r="M5" s="20" t="s">
        <v>22</v>
      </c>
      <c r="N5" s="20" t="s">
        <v>23</v>
      </c>
      <c r="O5" s="20" t="s">
        <v>25</v>
      </c>
      <c r="P5" s="20" t="s">
        <v>26</v>
      </c>
      <c r="Q5" s="20" t="s">
        <v>27</v>
      </c>
      <c r="R5" s="20" t="s">
        <v>28</v>
      </c>
      <c r="S5" s="17" t="s">
        <v>266</v>
      </c>
      <c r="T5" s="17" t="s">
        <v>267</v>
      </c>
      <c r="U5" s="20" t="s">
        <v>268</v>
      </c>
      <c r="V5" s="20" t="s">
        <v>269</v>
      </c>
      <c r="W5" s="20" t="s">
        <v>270</v>
      </c>
      <c r="X5" s="20" t="s">
        <v>271</v>
      </c>
      <c r="Y5" s="20" t="s">
        <v>272</v>
      </c>
      <c r="Z5" s="20" t="s">
        <v>273</v>
      </c>
      <c r="AA5" s="20" t="s">
        <v>274</v>
      </c>
      <c r="AB5" s="20" t="s">
        <v>275</v>
      </c>
      <c r="AC5" s="20" t="s">
        <v>276</v>
      </c>
      <c r="AD5" s="20" t="s">
        <v>277</v>
      </c>
      <c r="AE5" s="20" t="s">
        <v>278</v>
      </c>
      <c r="AF5" s="20" t="s">
        <v>279</v>
      </c>
      <c r="AG5" s="20" t="s">
        <v>280</v>
      </c>
      <c r="AH5" s="20" t="s">
        <v>281</v>
      </c>
      <c r="AI5" s="20" t="s">
        <v>282</v>
      </c>
      <c r="AJ5" s="20" t="s">
        <v>283</v>
      </c>
      <c r="AK5" s="20" t="s">
        <v>284</v>
      </c>
      <c r="AL5" s="20" t="s">
        <v>285</v>
      </c>
      <c r="AM5" s="20" t="s">
        <v>286</v>
      </c>
      <c r="AN5" s="20" t="s">
        <v>474</v>
      </c>
      <c r="AO5" s="20" t="s">
        <v>475</v>
      </c>
      <c r="AP5" s="20" t="s">
        <v>476</v>
      </c>
      <c r="AQ5" s="20" t="s">
        <v>899</v>
      </c>
      <c r="AR5" s="20" t="s">
        <v>900</v>
      </c>
      <c r="AS5" s="20" t="s">
        <v>901</v>
      </c>
      <c r="AT5" s="20" t="s">
        <v>477</v>
      </c>
      <c r="AU5" s="20" t="s">
        <v>478</v>
      </c>
      <c r="AV5" s="20" t="s">
        <v>479</v>
      </c>
      <c r="AW5" s="20" t="s">
        <v>480</v>
      </c>
      <c r="AX5" s="20" t="s">
        <v>481</v>
      </c>
      <c r="AY5" s="20" t="s">
        <v>482</v>
      </c>
      <c r="AZ5" s="20" t="s">
        <v>483</v>
      </c>
      <c r="BA5" s="20" t="s">
        <v>484</v>
      </c>
      <c r="BB5" s="20" t="s">
        <v>485</v>
      </c>
      <c r="BC5" s="20" t="s">
        <v>503</v>
      </c>
      <c r="BD5" s="20" t="s">
        <v>504</v>
      </c>
      <c r="BE5" s="20" t="s">
        <v>505</v>
      </c>
      <c r="BF5" s="20" t="s">
        <v>506</v>
      </c>
      <c r="BG5" s="20" t="s">
        <v>507</v>
      </c>
      <c r="BH5" s="20" t="s">
        <v>508</v>
      </c>
      <c r="BI5" s="20" t="s">
        <v>509</v>
      </c>
      <c r="BJ5" s="20" t="s">
        <v>510</v>
      </c>
      <c r="BK5" s="20" t="s">
        <v>511</v>
      </c>
      <c r="BL5" s="20" t="s">
        <v>512</v>
      </c>
      <c r="BM5" s="20" t="s">
        <v>513</v>
      </c>
      <c r="BN5" s="20" t="s">
        <v>514</v>
      </c>
      <c r="BO5" s="20" t="s">
        <v>515</v>
      </c>
      <c r="BP5" s="20" t="s">
        <v>516</v>
      </c>
      <c r="BQ5" s="20" t="s">
        <v>517</v>
      </c>
      <c r="BR5" s="20" t="s">
        <v>518</v>
      </c>
      <c r="BS5" s="20" t="s">
        <v>519</v>
      </c>
      <c r="BT5" s="20" t="s">
        <v>520</v>
      </c>
      <c r="BU5" s="20" t="s">
        <v>521</v>
      </c>
      <c r="BV5" s="20" t="s">
        <v>522</v>
      </c>
      <c r="BW5" s="20" t="s">
        <v>523</v>
      </c>
      <c r="BX5" s="20" t="s">
        <v>524</v>
      </c>
      <c r="BY5" s="20" t="s">
        <v>525</v>
      </c>
      <c r="BZ5" s="20" t="s">
        <v>526</v>
      </c>
      <c r="CA5" s="20" t="s">
        <v>527</v>
      </c>
      <c r="CB5" s="20" t="s">
        <v>528</v>
      </c>
      <c r="CC5" s="20" t="s">
        <v>529</v>
      </c>
      <c r="CD5" s="20" t="s">
        <v>530</v>
      </c>
      <c r="CE5" s="20" t="s">
        <v>531</v>
      </c>
      <c r="CF5" s="20" t="s">
        <v>532</v>
      </c>
      <c r="CG5" s="20" t="s">
        <v>533</v>
      </c>
      <c r="CH5" s="20" t="s">
        <v>534</v>
      </c>
      <c r="CI5" s="20" t="s">
        <v>535</v>
      </c>
      <c r="CJ5" s="20" t="s">
        <v>536</v>
      </c>
      <c r="CK5" s="20" t="s">
        <v>537</v>
      </c>
      <c r="CL5" s="20" t="s">
        <v>538</v>
      </c>
      <c r="CM5" s="20" t="s">
        <v>539</v>
      </c>
      <c r="CN5" s="55" t="s">
        <v>540</v>
      </c>
      <c r="CO5" s="20" t="s">
        <v>541</v>
      </c>
      <c r="CP5" s="20" t="s">
        <v>542</v>
      </c>
      <c r="CQ5" s="20" t="s">
        <v>543</v>
      </c>
      <c r="CR5" s="20" t="s">
        <v>544</v>
      </c>
      <c r="CS5" s="20" t="s">
        <v>545</v>
      </c>
      <c r="CT5" s="20" t="s">
        <v>546</v>
      </c>
      <c r="CU5" s="20" t="s">
        <v>547</v>
      </c>
      <c r="CV5" s="20" t="s">
        <v>548</v>
      </c>
      <c r="CW5" s="20" t="s">
        <v>549</v>
      </c>
      <c r="CX5" s="20" t="s">
        <v>550</v>
      </c>
      <c r="CY5" s="20" t="s">
        <v>551</v>
      </c>
      <c r="CZ5" s="20" t="s">
        <v>552</v>
      </c>
      <c r="DA5" s="20" t="s">
        <v>553</v>
      </c>
      <c r="DB5" s="20" t="s">
        <v>554</v>
      </c>
      <c r="DC5" s="20" t="s">
        <v>555</v>
      </c>
      <c r="DD5" s="20" t="s">
        <v>556</v>
      </c>
      <c r="DE5" s="20" t="s">
        <v>557</v>
      </c>
      <c r="DF5" s="20" t="s">
        <v>558</v>
      </c>
      <c r="DG5" s="20" t="s">
        <v>559</v>
      </c>
      <c r="DH5" s="20" t="s">
        <v>560</v>
      </c>
      <c r="DI5" s="20" t="s">
        <v>561</v>
      </c>
      <c r="DJ5" s="20" t="s">
        <v>562</v>
      </c>
      <c r="DK5" s="20" t="s">
        <v>563</v>
      </c>
      <c r="DL5" s="20" t="s">
        <v>564</v>
      </c>
      <c r="DM5" s="20" t="s">
        <v>565</v>
      </c>
      <c r="DN5" s="20" t="s">
        <v>566</v>
      </c>
      <c r="DO5" s="20" t="s">
        <v>567</v>
      </c>
      <c r="DP5" s="20" t="s">
        <v>568</v>
      </c>
      <c r="DQ5" s="20" t="s">
        <v>569</v>
      </c>
      <c r="DR5" s="20" t="s">
        <v>570</v>
      </c>
      <c r="DS5" s="20" t="s">
        <v>571</v>
      </c>
      <c r="DT5" s="20" t="s">
        <v>572</v>
      </c>
      <c r="DU5" s="20" t="s">
        <v>573</v>
      </c>
      <c r="DV5" s="20" t="s">
        <v>574</v>
      </c>
      <c r="DW5" s="20" t="s">
        <v>575</v>
      </c>
      <c r="DX5" s="20" t="s">
        <v>576</v>
      </c>
      <c r="DY5" s="20" t="s">
        <v>577</v>
      </c>
      <c r="DZ5" s="20" t="s">
        <v>578</v>
      </c>
      <c r="EA5" s="20" t="s">
        <v>579</v>
      </c>
      <c r="EB5" s="20" t="s">
        <v>580</v>
      </c>
      <c r="EC5" s="20" t="s">
        <v>581</v>
      </c>
      <c r="ED5" s="20" t="s">
        <v>582</v>
      </c>
      <c r="EE5" s="20" t="s">
        <v>583</v>
      </c>
      <c r="EF5" s="20" t="s">
        <v>584</v>
      </c>
      <c r="EG5" s="20" t="s">
        <v>585</v>
      </c>
      <c r="EH5" s="20" t="s">
        <v>586</v>
      </c>
      <c r="EI5" s="20" t="s">
        <v>587</v>
      </c>
      <c r="EJ5" s="20" t="s">
        <v>588</v>
      </c>
      <c r="EK5" s="20" t="s">
        <v>589</v>
      </c>
      <c r="EL5" s="20" t="s">
        <v>590</v>
      </c>
      <c r="EM5" s="20" t="s">
        <v>591</v>
      </c>
      <c r="EN5" s="20" t="s">
        <v>592</v>
      </c>
      <c r="EO5" s="20" t="s">
        <v>593</v>
      </c>
      <c r="EP5" s="20" t="s">
        <v>594</v>
      </c>
      <c r="EQ5" s="20" t="s">
        <v>595</v>
      </c>
      <c r="ER5" s="20" t="s">
        <v>596</v>
      </c>
      <c r="ES5" s="20" t="s">
        <v>597</v>
      </c>
      <c r="ET5" s="20" t="s">
        <v>598</v>
      </c>
      <c r="EU5" s="20" t="s">
        <v>599</v>
      </c>
      <c r="EV5" s="20" t="s">
        <v>600</v>
      </c>
      <c r="EW5" s="20" t="s">
        <v>601</v>
      </c>
      <c r="EX5" s="20" t="s">
        <v>602</v>
      </c>
      <c r="EY5" s="20" t="s">
        <v>603</v>
      </c>
      <c r="EZ5" s="20" t="s">
        <v>604</v>
      </c>
      <c r="FA5" s="20" t="s">
        <v>605</v>
      </c>
      <c r="FB5" s="20" t="s">
        <v>606</v>
      </c>
      <c r="FC5" s="20" t="s">
        <v>607</v>
      </c>
      <c r="FD5" s="20" t="s">
        <v>608</v>
      </c>
      <c r="FE5" s="20" t="s">
        <v>609</v>
      </c>
      <c r="FF5" s="20" t="s">
        <v>610</v>
      </c>
      <c r="FG5" s="20" t="s">
        <v>611</v>
      </c>
      <c r="FH5" s="20" t="s">
        <v>612</v>
      </c>
      <c r="FI5" s="20" t="s">
        <v>613</v>
      </c>
      <c r="FJ5" s="20" t="s">
        <v>614</v>
      </c>
      <c r="FK5" s="20" t="s">
        <v>615</v>
      </c>
      <c r="FL5" s="20" t="s">
        <v>616</v>
      </c>
      <c r="FM5" s="20" t="s">
        <v>617</v>
      </c>
      <c r="FN5" s="20" t="s">
        <v>618</v>
      </c>
      <c r="FO5" s="20" t="s">
        <v>619</v>
      </c>
      <c r="FP5" s="20" t="s">
        <v>620</v>
      </c>
      <c r="FQ5" s="20" t="s">
        <v>621</v>
      </c>
      <c r="FR5" s="20" t="s">
        <v>622</v>
      </c>
      <c r="FS5" s="20" t="s">
        <v>623</v>
      </c>
      <c r="FT5" s="20" t="s">
        <v>624</v>
      </c>
      <c r="FU5" s="20" t="s">
        <v>625</v>
      </c>
      <c r="FV5" s="20" t="s">
        <v>626</v>
      </c>
      <c r="FW5" s="20" t="s">
        <v>627</v>
      </c>
      <c r="FX5" s="20" t="s">
        <v>628</v>
      </c>
      <c r="FY5" s="20" t="s">
        <v>629</v>
      </c>
      <c r="FZ5" s="20" t="s">
        <v>630</v>
      </c>
      <c r="GA5" s="20" t="s">
        <v>631</v>
      </c>
      <c r="GB5" s="20" t="s">
        <v>632</v>
      </c>
      <c r="GC5" s="20" t="s">
        <v>633</v>
      </c>
      <c r="GD5" s="20" t="s">
        <v>634</v>
      </c>
      <c r="GE5" s="20" t="s">
        <v>635</v>
      </c>
      <c r="GF5" s="20" t="s">
        <v>636</v>
      </c>
      <c r="GG5" s="20" t="s">
        <v>637</v>
      </c>
      <c r="GH5" s="20" t="s">
        <v>638</v>
      </c>
      <c r="GI5" s="20" t="s">
        <v>639</v>
      </c>
      <c r="GJ5" s="20" t="s">
        <v>640</v>
      </c>
      <c r="GK5" s="20" t="s">
        <v>641</v>
      </c>
      <c r="GL5" s="20" t="s">
        <v>642</v>
      </c>
      <c r="GM5" s="20" t="s">
        <v>643</v>
      </c>
      <c r="GN5" s="20" t="s">
        <v>644</v>
      </c>
      <c r="GO5" s="20" t="s">
        <v>645</v>
      </c>
      <c r="GP5" s="20" t="s">
        <v>646</v>
      </c>
      <c r="GQ5" s="20" t="s">
        <v>647</v>
      </c>
      <c r="GR5" s="20" t="s">
        <v>648</v>
      </c>
      <c r="GS5" s="20" t="s">
        <v>649</v>
      </c>
      <c r="GT5" s="20" t="s">
        <v>650</v>
      </c>
      <c r="GU5" s="20" t="s">
        <v>651</v>
      </c>
      <c r="GV5" s="20" t="s">
        <v>652</v>
      </c>
      <c r="GW5" s="20" t="s">
        <v>653</v>
      </c>
      <c r="GX5" s="20" t="s">
        <v>654</v>
      </c>
      <c r="GY5" s="20" t="s">
        <v>655</v>
      </c>
      <c r="GZ5" s="20" t="s">
        <v>656</v>
      </c>
      <c r="HA5" s="20" t="s">
        <v>657</v>
      </c>
      <c r="HB5" s="20" t="s">
        <v>658</v>
      </c>
      <c r="HC5" s="20" t="s">
        <v>659</v>
      </c>
      <c r="HD5" s="20" t="s">
        <v>660</v>
      </c>
      <c r="HE5" s="20" t="s">
        <v>661</v>
      </c>
      <c r="HF5" s="20" t="s">
        <v>662</v>
      </c>
      <c r="HG5" s="20" t="s">
        <v>663</v>
      </c>
      <c r="HH5" s="20" t="s">
        <v>664</v>
      </c>
      <c r="HI5" s="20" t="s">
        <v>665</v>
      </c>
      <c r="HJ5" s="20" t="s">
        <v>666</v>
      </c>
      <c r="HK5" s="20" t="s">
        <v>667</v>
      </c>
      <c r="HL5" s="20" t="s">
        <v>668</v>
      </c>
      <c r="HM5" s="20" t="s">
        <v>669</v>
      </c>
      <c r="HN5" s="20" t="s">
        <v>670</v>
      </c>
      <c r="HO5" s="20" t="s">
        <v>671</v>
      </c>
      <c r="HP5" s="20" t="s">
        <v>672</v>
      </c>
      <c r="HQ5" s="20" t="s">
        <v>673</v>
      </c>
      <c r="HR5" s="20" t="s">
        <v>674</v>
      </c>
      <c r="HS5" s="20" t="s">
        <v>675</v>
      </c>
      <c r="HT5" s="20" t="s">
        <v>676</v>
      </c>
      <c r="HU5" s="20" t="s">
        <v>677</v>
      </c>
      <c r="HV5" s="20" t="s">
        <v>678</v>
      </c>
      <c r="HW5" s="20" t="s">
        <v>679</v>
      </c>
      <c r="HX5" s="20" t="s">
        <v>680</v>
      </c>
      <c r="HY5" s="20" t="s">
        <v>681</v>
      </c>
      <c r="HZ5" s="20" t="s">
        <v>682</v>
      </c>
      <c r="IA5" s="20" t="s">
        <v>683</v>
      </c>
      <c r="IB5" s="20" t="s">
        <v>684</v>
      </c>
      <c r="IC5" s="20" t="s">
        <v>685</v>
      </c>
      <c r="ID5" s="20" t="s">
        <v>686</v>
      </c>
      <c r="IE5" s="20" t="s">
        <v>687</v>
      </c>
      <c r="IF5" s="20" t="s">
        <v>688</v>
      </c>
      <c r="IG5" s="20" t="s">
        <v>689</v>
      </c>
      <c r="IH5" s="20" t="s">
        <v>690</v>
      </c>
      <c r="II5" s="20" t="s">
        <v>691</v>
      </c>
      <c r="IJ5" s="20" t="s">
        <v>692</v>
      </c>
      <c r="IK5" s="20" t="s">
        <v>693</v>
      </c>
      <c r="IL5" s="20" t="s">
        <v>694</v>
      </c>
      <c r="IM5" s="20" t="s">
        <v>695</v>
      </c>
      <c r="IN5" s="20" t="s">
        <v>696</v>
      </c>
      <c r="IO5" s="20" t="s">
        <v>697</v>
      </c>
      <c r="IP5" s="20" t="s">
        <v>698</v>
      </c>
      <c r="IQ5" s="20" t="s">
        <v>699</v>
      </c>
      <c r="IR5" s="20" t="s">
        <v>700</v>
      </c>
      <c r="IS5" s="20" t="s">
        <v>701</v>
      </c>
      <c r="IT5" s="20" t="s">
        <v>488</v>
      </c>
      <c r="IU5" s="20" t="s">
        <v>702</v>
      </c>
      <c r="IV5" s="20" t="s">
        <v>703</v>
      </c>
      <c r="IW5" s="20" t="s">
        <v>704</v>
      </c>
      <c r="IX5" s="20" t="s">
        <v>705</v>
      </c>
      <c r="IY5" s="20" t="s">
        <v>706</v>
      </c>
      <c r="IZ5" s="20" t="s">
        <v>707</v>
      </c>
      <c r="JA5" s="20" t="s">
        <v>708</v>
      </c>
      <c r="JB5" s="20" t="s">
        <v>709</v>
      </c>
      <c r="JC5" s="20" t="s">
        <v>710</v>
      </c>
      <c r="JD5" s="20" t="s">
        <v>711</v>
      </c>
      <c r="JE5" s="20" t="s">
        <v>712</v>
      </c>
      <c r="JF5" s="20" t="s">
        <v>713</v>
      </c>
      <c r="JG5" s="20" t="s">
        <v>714</v>
      </c>
      <c r="JH5" s="20" t="s">
        <v>715</v>
      </c>
      <c r="JI5" s="20" t="s">
        <v>716</v>
      </c>
      <c r="JJ5" s="20" t="s">
        <v>717</v>
      </c>
      <c r="JK5" s="20" t="s">
        <v>718</v>
      </c>
      <c r="JL5" s="20" t="s">
        <v>719</v>
      </c>
      <c r="JM5" s="20" t="s">
        <v>720</v>
      </c>
      <c r="JN5" s="20" t="s">
        <v>721</v>
      </c>
      <c r="JO5" s="20" t="s">
        <v>722</v>
      </c>
      <c r="JP5" s="20" t="s">
        <v>723</v>
      </c>
      <c r="JQ5" s="20" t="s">
        <v>724</v>
      </c>
      <c r="JR5" s="20" t="s">
        <v>725</v>
      </c>
      <c r="JS5" s="20" t="s">
        <v>726</v>
      </c>
      <c r="JT5" s="20" t="s">
        <v>727</v>
      </c>
      <c r="JU5" s="20" t="s">
        <v>728</v>
      </c>
      <c r="JV5" s="20" t="s">
        <v>729</v>
      </c>
      <c r="JW5" s="20" t="s">
        <v>730</v>
      </c>
      <c r="JX5" s="58" t="s">
        <v>731</v>
      </c>
      <c r="JY5" s="58" t="s">
        <v>732</v>
      </c>
      <c r="JZ5" s="58" t="s">
        <v>733</v>
      </c>
      <c r="KA5" s="58" t="s">
        <v>734</v>
      </c>
      <c r="KB5" s="58" t="s">
        <v>735</v>
      </c>
      <c r="KC5" s="58" t="s">
        <v>736</v>
      </c>
      <c r="KD5" s="58" t="s">
        <v>737</v>
      </c>
      <c r="KE5" s="58" t="s">
        <v>738</v>
      </c>
      <c r="KF5" s="58" t="s">
        <v>739</v>
      </c>
      <c r="KG5" s="58" t="s">
        <v>740</v>
      </c>
      <c r="KH5" s="58" t="s">
        <v>741</v>
      </c>
      <c r="KI5" s="58" t="s">
        <v>489</v>
      </c>
      <c r="KJ5" s="58" t="s">
        <v>436</v>
      </c>
      <c r="KK5" s="58" t="s">
        <v>742</v>
      </c>
      <c r="KL5" s="58" t="s">
        <v>743</v>
      </c>
      <c r="KM5" s="58" t="s">
        <v>744</v>
      </c>
      <c r="KN5" s="58" t="s">
        <v>745</v>
      </c>
      <c r="KO5" s="58" t="s">
        <v>746</v>
      </c>
      <c r="KP5" s="58" t="s">
        <v>747</v>
      </c>
      <c r="KQ5" s="58" t="s">
        <v>748</v>
      </c>
      <c r="KR5" s="58" t="s">
        <v>749</v>
      </c>
      <c r="KS5" s="58" t="s">
        <v>750</v>
      </c>
      <c r="KT5" s="58" t="s">
        <v>751</v>
      </c>
      <c r="KU5" s="58" t="s">
        <v>752</v>
      </c>
      <c r="KV5" s="58" t="s">
        <v>753</v>
      </c>
      <c r="KW5" s="58" t="s">
        <v>754</v>
      </c>
      <c r="KX5" s="58" t="s">
        <v>755</v>
      </c>
      <c r="KY5" s="58" t="s">
        <v>756</v>
      </c>
      <c r="KZ5" s="58" t="s">
        <v>757</v>
      </c>
      <c r="LA5" s="58" t="s">
        <v>758</v>
      </c>
      <c r="LB5" s="58" t="s">
        <v>813</v>
      </c>
      <c r="LC5" s="58" t="s">
        <v>815</v>
      </c>
      <c r="LD5" s="58" t="s">
        <v>816</v>
      </c>
      <c r="LE5" s="58" t="s">
        <v>759</v>
      </c>
      <c r="LF5" s="58" t="s">
        <v>817</v>
      </c>
      <c r="LG5" s="58" t="s">
        <v>760</v>
      </c>
      <c r="LH5" s="58" t="s">
        <v>761</v>
      </c>
      <c r="LI5" s="58" t="s">
        <v>818</v>
      </c>
      <c r="LJ5" s="58" t="s">
        <v>819</v>
      </c>
      <c r="LK5" s="58" t="s">
        <v>820</v>
      </c>
      <c r="LL5" s="58" t="s">
        <v>821</v>
      </c>
      <c r="LM5" s="58" t="s">
        <v>822</v>
      </c>
      <c r="LN5" s="58" t="s">
        <v>823</v>
      </c>
      <c r="LO5" s="58" t="s">
        <v>824</v>
      </c>
      <c r="LP5" s="58" t="s">
        <v>825</v>
      </c>
      <c r="LQ5" s="58" t="s">
        <v>826</v>
      </c>
      <c r="LR5" s="58" t="s">
        <v>827</v>
      </c>
      <c r="LS5" s="58" t="s">
        <v>829</v>
      </c>
      <c r="LT5" s="58" t="s">
        <v>830</v>
      </c>
      <c r="LU5" s="58" t="s">
        <v>831</v>
      </c>
      <c r="LV5" s="58" t="s">
        <v>832</v>
      </c>
      <c r="LW5" s="58" t="s">
        <v>836</v>
      </c>
      <c r="LX5" s="58" t="s">
        <v>837</v>
      </c>
      <c r="LY5" s="58" t="s">
        <v>838</v>
      </c>
      <c r="LZ5" s="58" t="s">
        <v>839</v>
      </c>
      <c r="MA5" s="58" t="s">
        <v>840</v>
      </c>
      <c r="MB5" s="58" t="s">
        <v>841</v>
      </c>
      <c r="MC5" s="58" t="s">
        <v>842</v>
      </c>
      <c r="MD5" s="58" t="s">
        <v>843</v>
      </c>
      <c r="ME5" s="20" t="s">
        <v>845</v>
      </c>
      <c r="MF5" s="20" t="s">
        <v>844</v>
      </c>
      <c r="MG5" s="20" t="s">
        <v>846</v>
      </c>
      <c r="MH5" s="20" t="s">
        <v>847</v>
      </c>
      <c r="MI5" s="20" t="s">
        <v>848</v>
      </c>
      <c r="MJ5" s="20" t="s">
        <v>849</v>
      </c>
      <c r="MK5" s="20" t="s">
        <v>850</v>
      </c>
      <c r="ML5" s="20" t="s">
        <v>851</v>
      </c>
      <c r="MM5" s="20" t="s">
        <v>852</v>
      </c>
      <c r="MN5" s="20" t="s">
        <v>853</v>
      </c>
      <c r="MO5" s="20" t="s">
        <v>854</v>
      </c>
      <c r="MP5" s="205" t="s">
        <v>855</v>
      </c>
      <c r="MQ5" s="205" t="s">
        <v>856</v>
      </c>
      <c r="MR5" s="205" t="s">
        <v>857</v>
      </c>
      <c r="MS5" s="205" t="s">
        <v>858</v>
      </c>
      <c r="MT5" s="205" t="s">
        <v>859</v>
      </c>
      <c r="MU5" s="205" t="s">
        <v>860</v>
      </c>
      <c r="MV5" s="205" t="s">
        <v>861</v>
      </c>
      <c r="MW5" s="205" t="s">
        <v>862</v>
      </c>
      <c r="MX5" s="205" t="s">
        <v>863</v>
      </c>
      <c r="MY5" s="205" t="s">
        <v>864</v>
      </c>
      <c r="MZ5" s="205" t="s">
        <v>865</v>
      </c>
      <c r="NA5" s="205" t="s">
        <v>869</v>
      </c>
      <c r="NB5" s="205" t="s">
        <v>870</v>
      </c>
      <c r="NC5" s="205" t="s">
        <v>871</v>
      </c>
      <c r="ND5" s="205" t="s">
        <v>872</v>
      </c>
      <c r="NE5" s="205" t="s">
        <v>873</v>
      </c>
      <c r="NF5" s="205" t="s">
        <v>875</v>
      </c>
      <c r="NG5" s="20" t="s">
        <v>876</v>
      </c>
      <c r="NH5" s="20" t="s">
        <v>877</v>
      </c>
      <c r="NI5" s="20" t="s">
        <v>878</v>
      </c>
      <c r="NJ5" s="20" t="s">
        <v>879</v>
      </c>
      <c r="NK5" s="20" t="s">
        <v>881</v>
      </c>
      <c r="NL5" s="20" t="s">
        <v>882</v>
      </c>
      <c r="NM5" s="20" t="s">
        <v>883</v>
      </c>
      <c r="NN5" s="20" t="s">
        <v>884</v>
      </c>
    </row>
    <row r="6" spans="1:378" x14ac:dyDescent="0.2">
      <c r="A6" s="14" t="s">
        <v>287</v>
      </c>
      <c r="B6" s="14" t="str">
        <f>IF(様式第１号!L14=0,"-",様式第１号!L14)</f>
        <v>-</v>
      </c>
      <c r="C6" s="14">
        <f>様式第１号!K4</f>
        <v>8</v>
      </c>
      <c r="D6" s="14">
        <f>様式第１号!Q5</f>
        <v>0</v>
      </c>
      <c r="E6" s="24">
        <f>様式第１号!O8</f>
        <v>0</v>
      </c>
      <c r="F6" s="14">
        <f>様式第１号!L15</f>
        <v>0</v>
      </c>
      <c r="G6" s="14">
        <f>様式第１号!L18</f>
        <v>0</v>
      </c>
      <c r="H6" s="14">
        <f>様式第１号!L19</f>
        <v>0</v>
      </c>
      <c r="I6" s="14">
        <f>様式第１号!E35</f>
        <v>0</v>
      </c>
      <c r="J6" s="14" t="str">
        <f>様式第１号!E39</f>
        <v>先に大分類を選択して下さい</v>
      </c>
      <c r="K6" s="14">
        <f>様式第１号!C43</f>
        <v>0</v>
      </c>
      <c r="L6" s="14" t="str">
        <f>IF(様式第１号!C47=0,"-",様式第１号!C47)</f>
        <v>-</v>
      </c>
      <c r="M6" s="14">
        <f>様式第１号!H52</f>
        <v>0</v>
      </c>
      <c r="N6" s="14">
        <f>様式第１号!H53</f>
        <v>0</v>
      </c>
      <c r="O6" s="14">
        <f>様式第１号!H55</f>
        <v>0</v>
      </c>
      <c r="P6" s="14">
        <f>様式第１号!H56</f>
        <v>0</v>
      </c>
      <c r="Q6" s="14">
        <f>様式第１号!H57</f>
        <v>0</v>
      </c>
      <c r="R6" s="14">
        <f>様式第１号!H58</f>
        <v>0</v>
      </c>
      <c r="S6" s="14" t="str">
        <f>IF(別紙1!C3=0,"-",別紙1!C3)</f>
        <v>-</v>
      </c>
      <c r="T6" s="14" t="str">
        <f>IF(別紙1!C6=0,"-",別紙1!C6)</f>
        <v>-</v>
      </c>
      <c r="U6" s="14" t="b">
        <v>0</v>
      </c>
      <c r="V6" s="14" t="b">
        <v>0</v>
      </c>
      <c r="W6" s="14" t="b">
        <v>0</v>
      </c>
      <c r="X6" s="14" t="b">
        <v>0</v>
      </c>
      <c r="Y6" s="14">
        <f>別紙1!H26</f>
        <v>0</v>
      </c>
      <c r="Z6" s="14">
        <f>別紙1!L26</f>
        <v>0</v>
      </c>
      <c r="AA6" s="14">
        <f>別紙1!P26</f>
        <v>0</v>
      </c>
      <c r="AB6" s="14">
        <f>別紙1!H29</f>
        <v>0</v>
      </c>
      <c r="AC6" s="14">
        <f>別紙1!L29</f>
        <v>0</v>
      </c>
      <c r="AD6" s="14">
        <f>別紙1!P29</f>
        <v>0</v>
      </c>
      <c r="AE6" s="14">
        <f>別紙1!H32</f>
        <v>0</v>
      </c>
      <c r="AF6" s="14">
        <f>別紙1!L32</f>
        <v>0</v>
      </c>
      <c r="AG6" s="14">
        <f>別紙1!P32</f>
        <v>0</v>
      </c>
      <c r="AH6" s="14">
        <f>別紙1!H35</f>
        <v>0</v>
      </c>
      <c r="AI6" s="14">
        <f>別紙1!L35</f>
        <v>0</v>
      </c>
      <c r="AJ6" s="14" t="str">
        <f>別紙1!L37</f>
        <v/>
      </c>
      <c r="AK6" s="14">
        <f>別紙1!P35</f>
        <v>0</v>
      </c>
      <c r="AL6" s="14" t="str">
        <f>別紙1!P37</f>
        <v/>
      </c>
      <c r="AM6" s="14">
        <f>別紙1!U35</f>
        <v>0</v>
      </c>
      <c r="AN6" s="14">
        <f>別紙1!L40</f>
        <v>0</v>
      </c>
      <c r="AO6" s="14">
        <f>別紙1!L42</f>
        <v>0</v>
      </c>
      <c r="AP6" s="14">
        <f>別紙1!L44</f>
        <v>0</v>
      </c>
      <c r="AQ6" s="14">
        <f>別紙1!U40</f>
        <v>0</v>
      </c>
      <c r="AR6" s="14">
        <f>別紙1!U42</f>
        <v>0</v>
      </c>
      <c r="AS6" s="14">
        <f>別紙1!U44</f>
        <v>0</v>
      </c>
      <c r="AT6" s="14" t="str">
        <f>IF(別紙1!F45=0,"-",別紙1!F45)</f>
        <v>-</v>
      </c>
      <c r="AU6" s="14" t="str">
        <f>別紙1!I45</f>
        <v>（単位を記入）</v>
      </c>
      <c r="AV6" s="14" t="str">
        <f>IF(別紙1!J45=0,"-",別紙1!J45)</f>
        <v>-</v>
      </c>
      <c r="AW6" s="14" t="str">
        <f>別紙1!M45</f>
        <v>（単位を記入）</v>
      </c>
      <c r="AX6" s="14" t="str">
        <f>IF(別紙1!N45=0,"-",別紙1!N45)</f>
        <v>-</v>
      </c>
      <c r="AY6" s="14" t="str">
        <f>別紙1!Q45</f>
        <v>（単位を記入）</v>
      </c>
      <c r="AZ6" s="14" t="str">
        <f>IF(別紙1!H46="","-",別紙1!H46)</f>
        <v>-</v>
      </c>
      <c r="BA6" s="14" t="str">
        <f>IF(別紙1!L46="","-",別紙1!L46)</f>
        <v>-</v>
      </c>
      <c r="BB6" s="14" t="str">
        <f>IF(別紙1!P46="","-",別紙1!P46)</f>
        <v>-</v>
      </c>
      <c r="BC6" s="14" t="str">
        <f>IF(別紙1!H48="","-",別紙1!H48)</f>
        <v>-</v>
      </c>
      <c r="BD6" s="14" t="str">
        <f>IF(別紙1!L48="","-",別紙1!L48)</f>
        <v>-</v>
      </c>
      <c r="BE6" s="14" t="str">
        <f>IF(別紙1!P48="","-",別紙1!P48)</f>
        <v>-</v>
      </c>
      <c r="BF6" s="14" t="str">
        <f>IF(別紙1!F49=0,"-",別紙1!F49)</f>
        <v>-</v>
      </c>
      <c r="BG6" s="14">
        <f>別紙1!W52</f>
        <v>0</v>
      </c>
      <c r="BH6" s="14">
        <f>別紙1!T55</f>
        <v>0</v>
      </c>
      <c r="BI6" s="14">
        <f>別紙1!T56</f>
        <v>0</v>
      </c>
      <c r="BJ6" s="14">
        <f>別紙1!T57</f>
        <v>0</v>
      </c>
      <c r="BK6" s="14">
        <f>別紙1!G55</f>
        <v>0</v>
      </c>
      <c r="BL6" s="44" t="str">
        <f>IF(別紙1!K55="","0",別紙1!K55)</f>
        <v>0</v>
      </c>
      <c r="BM6" s="14">
        <f>別紙1!O55</f>
        <v>0</v>
      </c>
      <c r="BN6" s="14">
        <f>別紙1!G56</f>
        <v>0</v>
      </c>
      <c r="BO6" s="44" t="str">
        <f>IF(別紙1!K56="","0",別紙1!K56)</f>
        <v>0</v>
      </c>
      <c r="BP6" s="14">
        <f>別紙1!O56</f>
        <v>0</v>
      </c>
      <c r="BQ6" s="14">
        <f>別紙1!G57</f>
        <v>0</v>
      </c>
      <c r="BR6" s="44" t="str">
        <f>IF(別紙1!K57="","0",別紙1!K57)</f>
        <v>0</v>
      </c>
      <c r="BS6" s="14">
        <f>別紙1!O57</f>
        <v>0</v>
      </c>
      <c r="BT6" s="44" t="str">
        <f>IF(別紙1!G58="","0",別紙1!G58)</f>
        <v>0</v>
      </c>
      <c r="BU6" s="44" t="str">
        <f>IF(別紙1!K58="","0",別紙1!K58)</f>
        <v>0</v>
      </c>
      <c r="BV6" s="44" t="str">
        <f>IF(別紙1!O58="","0",別紙1!O58)</f>
        <v>0</v>
      </c>
      <c r="BW6" s="14">
        <f>別紙1!L61</f>
        <v>0</v>
      </c>
      <c r="BX6" s="14">
        <f>別紙1!L62</f>
        <v>0</v>
      </c>
      <c r="BY6" s="14" t="str">
        <f>IF(別紙1!E65=0,"-",別紙1!E65)</f>
        <v>-</v>
      </c>
      <c r="BZ6" s="14" t="str">
        <f>IF(別紙1!H65=0,"-",別紙1!H65)</f>
        <v>-</v>
      </c>
      <c r="CA6" s="14" t="str">
        <f>IF(別紙1!M65=0,"-",別紙1!M65)</f>
        <v>-</v>
      </c>
      <c r="CB6" s="14" t="str">
        <f>IF(別紙1!E67=0,"-",別紙1!E67)</f>
        <v>-</v>
      </c>
      <c r="CC6" s="14" t="str">
        <f>IF(別紙1!H67=0,"-",別紙1!H67)</f>
        <v>-</v>
      </c>
      <c r="CD6" s="14" t="str">
        <f>IF(別紙1!M67=0,"-",別紙1!M67)</f>
        <v>-</v>
      </c>
      <c r="CE6" s="14" t="str">
        <f>IF(別紙1!E69=0,"-",別紙1!E69)</f>
        <v>-</v>
      </c>
      <c r="CF6" s="14" t="str">
        <f>IF(別紙1!H69=0,"-",別紙1!H69)</f>
        <v>-</v>
      </c>
      <c r="CG6" s="14" t="str">
        <f>IF(別紙1!M69=0,"-",別紙1!M69)</f>
        <v>-</v>
      </c>
      <c r="CH6" s="14" t="str">
        <f>IF(別紙1!E71=0,"-",別紙1!E71)</f>
        <v>-</v>
      </c>
      <c r="CI6" s="14" t="str">
        <f>IF(別紙1!H71=0,"-",別紙1!H71)</f>
        <v>-</v>
      </c>
      <c r="CJ6" s="14" t="str">
        <f>IF(別紙1!E73=0,"-",別紙1!E73)</f>
        <v>-</v>
      </c>
      <c r="CK6" s="14" t="str">
        <f>IF(別紙1!H73=0,"-",別紙1!H73)</f>
        <v>-</v>
      </c>
      <c r="CL6" s="14" t="str">
        <f>IF(別紙1!E75=0,"-",別紙1!E75)</f>
        <v>-</v>
      </c>
      <c r="CM6" s="14" t="str">
        <f>IF(別紙1!H75=0,"-",別紙1!H75)</f>
        <v>-</v>
      </c>
      <c r="CN6" s="15" t="str">
        <f>IF(別紙1!C78=0,"-",別紙1!C78)</f>
        <v>-</v>
      </c>
      <c r="CO6" s="23">
        <f>表１!I5</f>
        <v>0</v>
      </c>
      <c r="CP6" s="23">
        <f>表１!I6</f>
        <v>0</v>
      </c>
      <c r="CQ6" s="23">
        <f>表１!I7</f>
        <v>0</v>
      </c>
      <c r="CR6" s="23">
        <f>表１!I8</f>
        <v>0</v>
      </c>
      <c r="CS6" s="23">
        <f>表１!I9</f>
        <v>0</v>
      </c>
      <c r="CT6" s="23">
        <f>表１!I10</f>
        <v>0</v>
      </c>
      <c r="CU6" s="23">
        <f>表１!I11</f>
        <v>0</v>
      </c>
      <c r="CV6" s="23">
        <f>表１!I12</f>
        <v>0</v>
      </c>
      <c r="CW6" s="23">
        <f>表１!I13</f>
        <v>0</v>
      </c>
      <c r="CX6" s="23">
        <f>表１!I14</f>
        <v>0</v>
      </c>
      <c r="CY6" s="23">
        <f>表１!I15</f>
        <v>0</v>
      </c>
      <c r="CZ6" s="23">
        <f>表１!I16</f>
        <v>0</v>
      </c>
      <c r="DA6" s="23">
        <f>表１!I17</f>
        <v>0</v>
      </c>
      <c r="DB6" s="23">
        <f>表１!I18</f>
        <v>0</v>
      </c>
      <c r="DC6" s="23">
        <f>表１!I19</f>
        <v>0</v>
      </c>
      <c r="DD6" s="23">
        <f>表１!I20</f>
        <v>0</v>
      </c>
      <c r="DE6" s="23">
        <f>表１!I21</f>
        <v>0</v>
      </c>
      <c r="DF6" s="23">
        <f>表１!I22</f>
        <v>0</v>
      </c>
      <c r="DG6" s="23">
        <f>表１!I23</f>
        <v>0</v>
      </c>
      <c r="DH6" s="23">
        <f>表１!I24</f>
        <v>0</v>
      </c>
      <c r="DI6" s="23">
        <f>表１!I25</f>
        <v>0</v>
      </c>
      <c r="DJ6" s="23">
        <f>表１!I26</f>
        <v>0</v>
      </c>
      <c r="DK6" s="23">
        <f>表１!I27</f>
        <v>0</v>
      </c>
      <c r="DL6" s="23">
        <f>表１!I28</f>
        <v>0</v>
      </c>
      <c r="DM6" s="23">
        <f>表１!I29</f>
        <v>0</v>
      </c>
      <c r="DN6" s="23">
        <f>表１!I30</f>
        <v>0</v>
      </c>
      <c r="DO6" s="23">
        <f>表１!I31</f>
        <v>0</v>
      </c>
      <c r="DP6" s="23">
        <f>表１!I32</f>
        <v>0</v>
      </c>
      <c r="DQ6" s="23">
        <f>表１!I33</f>
        <v>0</v>
      </c>
      <c r="DR6" s="23">
        <f>表１!I34</f>
        <v>0</v>
      </c>
      <c r="DS6" s="23">
        <f>表１!I35</f>
        <v>0</v>
      </c>
      <c r="DT6" s="23">
        <f>表１!I36</f>
        <v>0</v>
      </c>
      <c r="DU6" s="23">
        <f>表１!I37</f>
        <v>0</v>
      </c>
      <c r="DV6" s="23">
        <f>表１!I38</f>
        <v>0</v>
      </c>
      <c r="DW6" s="23">
        <f>表１!L5</f>
        <v>0</v>
      </c>
      <c r="DX6" s="23">
        <f>表１!L6</f>
        <v>0</v>
      </c>
      <c r="DY6" s="23">
        <f>表１!L7</f>
        <v>0</v>
      </c>
      <c r="DZ6" s="23">
        <f>表１!L8</f>
        <v>0</v>
      </c>
      <c r="EA6" s="23">
        <f>表１!L9</f>
        <v>0</v>
      </c>
      <c r="EB6" s="23">
        <f>表１!L10</f>
        <v>0</v>
      </c>
      <c r="EC6" s="23">
        <f>表１!L11</f>
        <v>0</v>
      </c>
      <c r="ED6" s="23">
        <f>表１!L12</f>
        <v>0</v>
      </c>
      <c r="EE6" s="23">
        <f>表１!L13</f>
        <v>0</v>
      </c>
      <c r="EF6" s="23">
        <f>表１!L14</f>
        <v>0</v>
      </c>
      <c r="EG6" s="23">
        <f>表１!L15</f>
        <v>0</v>
      </c>
      <c r="EH6" s="23">
        <f>表１!L16</f>
        <v>0</v>
      </c>
      <c r="EI6" s="23">
        <f>表１!L17</f>
        <v>0</v>
      </c>
      <c r="EJ6" s="23">
        <f>表１!L18</f>
        <v>0</v>
      </c>
      <c r="EK6" s="23">
        <f>表１!L19</f>
        <v>0</v>
      </c>
      <c r="EL6" s="23">
        <f>表１!L20</f>
        <v>0</v>
      </c>
      <c r="EM6" s="23">
        <f>表１!L21</f>
        <v>0</v>
      </c>
      <c r="EN6" s="23">
        <f>表１!L22</f>
        <v>0</v>
      </c>
      <c r="EO6" s="23">
        <f>表１!L23</f>
        <v>0</v>
      </c>
      <c r="EP6" s="23">
        <f>表１!L24</f>
        <v>0</v>
      </c>
      <c r="EQ6" s="23">
        <f>表１!L25</f>
        <v>0</v>
      </c>
      <c r="ER6" s="23">
        <f>表１!L26</f>
        <v>0</v>
      </c>
      <c r="ES6" s="23">
        <f>表１!L27</f>
        <v>0</v>
      </c>
      <c r="ET6" s="23">
        <f>表１!L28</f>
        <v>0</v>
      </c>
      <c r="EU6" s="23">
        <f>表１!L29</f>
        <v>0</v>
      </c>
      <c r="EV6" s="23">
        <f>表１!L30</f>
        <v>0</v>
      </c>
      <c r="EW6" s="23">
        <f>表１!L31</f>
        <v>0</v>
      </c>
      <c r="EX6" s="23">
        <f>表１!L32</f>
        <v>0</v>
      </c>
      <c r="EY6" s="23">
        <f>表１!L33</f>
        <v>0</v>
      </c>
      <c r="EZ6" s="23">
        <f>表１!L34</f>
        <v>0</v>
      </c>
      <c r="FA6" s="23">
        <f>表１!L35</f>
        <v>0</v>
      </c>
      <c r="FB6" s="23">
        <f>表１!L36</f>
        <v>0</v>
      </c>
      <c r="FC6" s="23">
        <f>表１!L37</f>
        <v>0</v>
      </c>
      <c r="FD6" s="23">
        <f>表１!L38</f>
        <v>0</v>
      </c>
      <c r="FE6" s="23">
        <f>表１!O5</f>
        <v>0</v>
      </c>
      <c r="FF6" s="23">
        <f>表１!O6</f>
        <v>0</v>
      </c>
      <c r="FG6" s="23">
        <f>表１!O7</f>
        <v>0</v>
      </c>
      <c r="FH6" s="23">
        <f>表１!O8</f>
        <v>0</v>
      </c>
      <c r="FI6" s="23">
        <f>表１!O9</f>
        <v>0</v>
      </c>
      <c r="FJ6" s="23">
        <f>表１!O10</f>
        <v>0</v>
      </c>
      <c r="FK6" s="23">
        <f>表１!O11</f>
        <v>0</v>
      </c>
      <c r="FL6" s="23">
        <f>表１!O12</f>
        <v>0</v>
      </c>
      <c r="FM6" s="23">
        <f>表１!O13</f>
        <v>0</v>
      </c>
      <c r="FN6" s="23">
        <f>表１!O14</f>
        <v>0</v>
      </c>
      <c r="FO6" s="23">
        <f>表１!O15</f>
        <v>0</v>
      </c>
      <c r="FP6" s="23">
        <f>表１!O16</f>
        <v>0</v>
      </c>
      <c r="FQ6" s="23">
        <f>表１!O17</f>
        <v>0</v>
      </c>
      <c r="FR6" s="23">
        <f>表１!O18</f>
        <v>0</v>
      </c>
      <c r="FS6" s="23">
        <f>表１!O19</f>
        <v>0</v>
      </c>
      <c r="FT6" s="23">
        <f>表１!O20</f>
        <v>0</v>
      </c>
      <c r="FU6" s="23">
        <f>表１!O21</f>
        <v>0</v>
      </c>
      <c r="FV6" s="23">
        <f>表１!O22</f>
        <v>0</v>
      </c>
      <c r="FW6" s="23">
        <f>表１!O23</f>
        <v>0</v>
      </c>
      <c r="FX6" s="23">
        <f>表１!O24</f>
        <v>0</v>
      </c>
      <c r="FY6" s="23">
        <f>表１!O25</f>
        <v>0</v>
      </c>
      <c r="FZ6" s="23">
        <f>表１!O26</f>
        <v>0</v>
      </c>
      <c r="GA6" s="23">
        <f>表１!O27</f>
        <v>0</v>
      </c>
      <c r="GB6" s="23">
        <f>表１!O28</f>
        <v>0</v>
      </c>
      <c r="GC6" s="23">
        <f>表１!O29</f>
        <v>0</v>
      </c>
      <c r="GD6" s="23">
        <f>表１!O30</f>
        <v>0</v>
      </c>
      <c r="GE6" s="23">
        <f>表１!O31</f>
        <v>0</v>
      </c>
      <c r="GF6" s="23">
        <f>表１!O32</f>
        <v>0</v>
      </c>
      <c r="GG6" s="23">
        <f>表１!O33</f>
        <v>0</v>
      </c>
      <c r="GH6" s="23">
        <f>表１!O34</f>
        <v>0</v>
      </c>
      <c r="GI6" s="23">
        <f>表１!O35</f>
        <v>0</v>
      </c>
      <c r="GJ6" s="23">
        <f>表１!O36</f>
        <v>0</v>
      </c>
      <c r="GK6" s="23">
        <f>表１!O37</f>
        <v>0</v>
      </c>
      <c r="GL6" s="23">
        <f>表１!O38</f>
        <v>0</v>
      </c>
      <c r="GM6" s="23">
        <f>表１!O39</f>
        <v>0</v>
      </c>
      <c r="GN6" s="23">
        <f>表１!O41</f>
        <v>0</v>
      </c>
      <c r="GO6" s="23">
        <f>表１!R5</f>
        <v>0</v>
      </c>
      <c r="GP6" s="23">
        <f>表１!R6</f>
        <v>0</v>
      </c>
      <c r="GQ6" s="23">
        <f>表１!R7</f>
        <v>0</v>
      </c>
      <c r="GR6" s="23">
        <f>表１!R8</f>
        <v>0</v>
      </c>
      <c r="GS6" s="23">
        <f>表１!R9</f>
        <v>0</v>
      </c>
      <c r="GT6" s="23">
        <f>表１!R10</f>
        <v>0</v>
      </c>
      <c r="GU6" s="23">
        <f>表１!R11</f>
        <v>0</v>
      </c>
      <c r="GV6" s="23">
        <f>表１!R12</f>
        <v>0</v>
      </c>
      <c r="GW6" s="23">
        <f>表１!R13</f>
        <v>0</v>
      </c>
      <c r="GX6" s="23">
        <f>表１!R14</f>
        <v>0</v>
      </c>
      <c r="GY6" s="23">
        <f>表１!R15</f>
        <v>0</v>
      </c>
      <c r="GZ6" s="23">
        <f>表１!R16</f>
        <v>0</v>
      </c>
      <c r="HA6" s="23">
        <f>表１!R17</f>
        <v>0</v>
      </c>
      <c r="HB6" s="23">
        <f>表１!R18</f>
        <v>0</v>
      </c>
      <c r="HC6" s="23">
        <f>表１!R19</f>
        <v>0</v>
      </c>
      <c r="HD6" s="23">
        <f>表１!R20</f>
        <v>0</v>
      </c>
      <c r="HE6" s="23">
        <f>表１!R21</f>
        <v>0</v>
      </c>
      <c r="HF6" s="23">
        <f>表１!R22</f>
        <v>0</v>
      </c>
      <c r="HG6" s="23">
        <f>表１!R23</f>
        <v>0</v>
      </c>
      <c r="HH6" s="23">
        <f>表１!R24</f>
        <v>0</v>
      </c>
      <c r="HI6" s="23">
        <f>表１!R25</f>
        <v>0</v>
      </c>
      <c r="HJ6" s="23">
        <f>表１!R26</f>
        <v>0</v>
      </c>
      <c r="HK6" s="23">
        <f>表１!R27</f>
        <v>0</v>
      </c>
      <c r="HL6" s="23">
        <f>表１!R28</f>
        <v>0</v>
      </c>
      <c r="HM6" s="23">
        <f>表１!R29</f>
        <v>0</v>
      </c>
      <c r="HN6" s="23">
        <f>表１!R30</f>
        <v>0</v>
      </c>
      <c r="HO6" s="23">
        <f>表１!R31</f>
        <v>0</v>
      </c>
      <c r="HP6" s="23">
        <f>表１!R32</f>
        <v>0</v>
      </c>
      <c r="HQ6" s="23">
        <f>表１!R33</f>
        <v>0</v>
      </c>
      <c r="HR6" s="23">
        <f>表１!R34</f>
        <v>0</v>
      </c>
      <c r="HS6" s="23">
        <f>表１!R35</f>
        <v>0</v>
      </c>
      <c r="HT6" s="23">
        <f>表１!R36</f>
        <v>0</v>
      </c>
      <c r="HU6" s="23">
        <f>表１!R37</f>
        <v>0</v>
      </c>
      <c r="HV6" s="23">
        <f>表１!R38</f>
        <v>0</v>
      </c>
      <c r="HW6" s="23">
        <f>表１!R39</f>
        <v>0</v>
      </c>
      <c r="HX6" s="23">
        <f>表１!R40</f>
        <v>0</v>
      </c>
      <c r="HY6" s="23">
        <f>表１!R41</f>
        <v>0</v>
      </c>
      <c r="HZ6" s="23">
        <f>表１!R42</f>
        <v>0</v>
      </c>
      <c r="IA6" s="23">
        <f>表１!R43</f>
        <v>0</v>
      </c>
      <c r="IB6" s="23">
        <f>表１!R44</f>
        <v>0</v>
      </c>
      <c r="IC6" s="23">
        <f>表１!G45</f>
        <v>0</v>
      </c>
      <c r="ID6" s="23">
        <f>表１!G46</f>
        <v>0</v>
      </c>
      <c r="IE6" s="23">
        <f>表１!G48</f>
        <v>0</v>
      </c>
      <c r="IF6" s="23">
        <f>表１!G50</f>
        <v>0</v>
      </c>
      <c r="IG6" s="23">
        <f>表１!J45</f>
        <v>0</v>
      </c>
      <c r="IH6" s="23">
        <f>表１!J46</f>
        <v>0</v>
      </c>
      <c r="II6" s="23">
        <f>表１!J48</f>
        <v>0</v>
      </c>
      <c r="IJ6" s="23">
        <f>表１!J50</f>
        <v>0</v>
      </c>
      <c r="IK6" s="23">
        <f>表１!O45</f>
        <v>0</v>
      </c>
      <c r="IL6" s="23">
        <f>表１!O46</f>
        <v>0</v>
      </c>
      <c r="IM6" s="23">
        <f>表１!O48</f>
        <v>0</v>
      </c>
      <c r="IN6" s="23">
        <f>表１!O50</f>
        <v>0</v>
      </c>
      <c r="IO6" s="23">
        <f>表１!Q46</f>
        <v>0</v>
      </c>
      <c r="IP6" s="23">
        <f>表１!Q47</f>
        <v>0</v>
      </c>
      <c r="IQ6" s="23">
        <f>表１!Q48</f>
        <v>0</v>
      </c>
      <c r="IR6" s="23">
        <f>表１!Q49</f>
        <v>0</v>
      </c>
      <c r="IS6" s="23">
        <f>表１!Q50</f>
        <v>0</v>
      </c>
      <c r="IT6" s="23">
        <f>表１!Q51</f>
        <v>0</v>
      </c>
      <c r="IU6" s="23">
        <f>表１!R45</f>
        <v>0</v>
      </c>
      <c r="IV6" s="23">
        <f>表１!R46</f>
        <v>0</v>
      </c>
      <c r="IW6" s="23">
        <f>表１!R47</f>
        <v>0</v>
      </c>
      <c r="IX6" s="23">
        <f>表１!R48</f>
        <v>0</v>
      </c>
      <c r="IY6" s="23">
        <f>表１!R49</f>
        <v>0</v>
      </c>
      <c r="IZ6" s="23">
        <f>表１!R50</f>
        <v>0</v>
      </c>
      <c r="JA6" s="23">
        <f>表１!R51</f>
        <v>0</v>
      </c>
      <c r="JB6" s="23">
        <f>表１!R52</f>
        <v>0</v>
      </c>
      <c r="JC6" s="23">
        <f>表１!R53</f>
        <v>0</v>
      </c>
      <c r="JD6" s="23">
        <f>表１!R54</f>
        <v>0</v>
      </c>
      <c r="JE6" s="23">
        <f>表１!R55</f>
        <v>0</v>
      </c>
      <c r="JF6" s="23">
        <f>表１!G56</f>
        <v>0</v>
      </c>
      <c r="JG6" s="23">
        <f>表１!G58</f>
        <v>0</v>
      </c>
      <c r="JH6" s="23">
        <f>表１!G60</f>
        <v>0</v>
      </c>
      <c r="JI6" s="23">
        <f>表１!G62</f>
        <v>0</v>
      </c>
      <c r="JJ6" s="23">
        <f>表１!G64</f>
        <v>0</v>
      </c>
      <c r="JK6" s="23">
        <f>表１!G66</f>
        <v>0</v>
      </c>
      <c r="JL6" s="23">
        <f>表１!G68</f>
        <v>0</v>
      </c>
      <c r="JM6" s="23">
        <f>表１!J70</f>
        <v>0</v>
      </c>
      <c r="JN6" s="23">
        <f>表１!L70</f>
        <v>0</v>
      </c>
      <c r="JO6" s="23">
        <f>表１!O56</f>
        <v>0</v>
      </c>
      <c r="JP6" s="23">
        <f>表１!O58</f>
        <v>0</v>
      </c>
      <c r="JQ6" s="23">
        <f>表１!O60</f>
        <v>0</v>
      </c>
      <c r="JR6" s="23">
        <f>表１!O62</f>
        <v>0</v>
      </c>
      <c r="JS6" s="23">
        <f>表１!O64</f>
        <v>0</v>
      </c>
      <c r="JT6" s="23">
        <f>表１!O66</f>
        <v>0</v>
      </c>
      <c r="JU6" s="23">
        <f>表１!O68</f>
        <v>0</v>
      </c>
      <c r="JV6" s="23">
        <f>表１!O70</f>
        <v>0</v>
      </c>
      <c r="JW6" s="23">
        <f>表１!Q56</f>
        <v>0</v>
      </c>
      <c r="JX6" s="23">
        <f>表１!Q57</f>
        <v>0</v>
      </c>
      <c r="JY6" s="23">
        <f>表１!Q58</f>
        <v>0</v>
      </c>
      <c r="JZ6" s="23">
        <f>表１!Q59</f>
        <v>0</v>
      </c>
      <c r="KA6" s="23">
        <f>表１!Q60</f>
        <v>0</v>
      </c>
      <c r="KB6" s="23">
        <f>表１!Q61</f>
        <v>0</v>
      </c>
      <c r="KC6" s="23">
        <f>表１!Q62</f>
        <v>0</v>
      </c>
      <c r="KD6" s="23">
        <f>表１!Q63</f>
        <v>0</v>
      </c>
      <c r="KE6" s="23">
        <f>表１!Q64</f>
        <v>0</v>
      </c>
      <c r="KF6" s="23">
        <f>表１!Q65</f>
        <v>0</v>
      </c>
      <c r="KG6" s="23">
        <f>表１!Q66</f>
        <v>0</v>
      </c>
      <c r="KH6" s="23">
        <f>表１!Q67</f>
        <v>0</v>
      </c>
      <c r="KI6" s="23">
        <f>表１!Q68</f>
        <v>0</v>
      </c>
      <c r="KJ6" s="23">
        <f>表１!Q69</f>
        <v>0</v>
      </c>
      <c r="KK6" s="23">
        <f>表１!P70</f>
        <v>0</v>
      </c>
      <c r="KL6" s="23">
        <f>表１!R56</f>
        <v>0</v>
      </c>
      <c r="KM6" s="23">
        <f>表１!R57</f>
        <v>0</v>
      </c>
      <c r="KN6" s="23">
        <f>表１!R58</f>
        <v>0</v>
      </c>
      <c r="KO6" s="23">
        <f>表１!R59</f>
        <v>0</v>
      </c>
      <c r="KP6" s="23">
        <f>表１!R60</f>
        <v>0</v>
      </c>
      <c r="KQ6" s="23">
        <f>表１!R61</f>
        <v>0</v>
      </c>
      <c r="KR6" s="23">
        <f>表１!R62</f>
        <v>0</v>
      </c>
      <c r="KS6" s="23">
        <f>表１!R63</f>
        <v>0</v>
      </c>
      <c r="KT6" s="23">
        <f>表１!R64</f>
        <v>0</v>
      </c>
      <c r="KU6" s="23">
        <f>表１!R65</f>
        <v>0</v>
      </c>
      <c r="KV6" s="23">
        <f>表１!R66</f>
        <v>0</v>
      </c>
      <c r="KW6" s="23">
        <f>表１!R67</f>
        <v>0</v>
      </c>
      <c r="KX6" s="23">
        <f>表１!R68</f>
        <v>0</v>
      </c>
      <c r="KY6" s="23">
        <f>表１!R69</f>
        <v>0</v>
      </c>
      <c r="KZ6" s="23">
        <f>表１!R70</f>
        <v>0</v>
      </c>
      <c r="LA6" s="23">
        <f>表１!R71</f>
        <v>0</v>
      </c>
      <c r="LB6" s="23">
        <f>表１!R72</f>
        <v>0</v>
      </c>
      <c r="LC6" s="23">
        <f>表１!R73</f>
        <v>0</v>
      </c>
      <c r="LD6" s="23">
        <f>表１!R74</f>
        <v>0</v>
      </c>
      <c r="LE6" s="23">
        <f>表１!R75</f>
        <v>0</v>
      </c>
      <c r="LF6" s="23">
        <f>表１!R76</f>
        <v>0</v>
      </c>
      <c r="LG6" s="23">
        <f>表１!R77</f>
        <v>0</v>
      </c>
      <c r="LH6" s="23">
        <f>表１!R78</f>
        <v>0</v>
      </c>
      <c r="LI6" s="23">
        <f>表１!O81</f>
        <v>0</v>
      </c>
      <c r="LJ6" s="23">
        <f>表１!O82</f>
        <v>0</v>
      </c>
      <c r="LK6" s="23">
        <f>表１!O83</f>
        <v>0</v>
      </c>
      <c r="LL6" s="23">
        <f>表１!O84</f>
        <v>0</v>
      </c>
      <c r="LM6" s="23">
        <f>表１!O85</f>
        <v>0</v>
      </c>
      <c r="LN6" s="23">
        <f>表１!O86</f>
        <v>0</v>
      </c>
      <c r="LO6" s="23">
        <f>表１!O87</f>
        <v>0</v>
      </c>
      <c r="LP6" s="23">
        <f>表１!O88</f>
        <v>0</v>
      </c>
      <c r="LQ6" s="23">
        <f>表１!O89</f>
        <v>0</v>
      </c>
      <c r="LR6" s="23">
        <f>表１!O90</f>
        <v>0</v>
      </c>
      <c r="LS6" s="23">
        <f>表１!O91</f>
        <v>0</v>
      </c>
      <c r="LT6" s="23">
        <f>表１!O92</f>
        <v>0</v>
      </c>
      <c r="LU6" s="23">
        <f>表１!O93</f>
        <v>0</v>
      </c>
      <c r="LV6" s="23">
        <f>表１!O94</f>
        <v>0</v>
      </c>
      <c r="LW6" s="23">
        <f>表１!O95</f>
        <v>0</v>
      </c>
      <c r="LX6" s="23">
        <f>表１!O96</f>
        <v>0</v>
      </c>
      <c r="LY6" s="23">
        <f>表１!O97</f>
        <v>0</v>
      </c>
      <c r="LZ6" s="23">
        <f>表１!O98</f>
        <v>0</v>
      </c>
      <c r="MA6" s="23">
        <f>表１!O99</f>
        <v>0</v>
      </c>
      <c r="MB6" s="23">
        <f>表１!O100</f>
        <v>0</v>
      </c>
      <c r="MC6" s="23">
        <f>表１!O101</f>
        <v>0</v>
      </c>
      <c r="MD6" s="23">
        <f>表１!O102</f>
        <v>0</v>
      </c>
      <c r="ME6" s="203">
        <f>表２!I4</f>
        <v>0</v>
      </c>
      <c r="MF6" s="203">
        <f>表２!I5</f>
        <v>0</v>
      </c>
      <c r="MG6" s="203">
        <f>表２!I6</f>
        <v>0</v>
      </c>
      <c r="MH6" s="203">
        <f>表２!I7</f>
        <v>0</v>
      </c>
      <c r="MI6" s="203">
        <f>表２!I8</f>
        <v>0</v>
      </c>
      <c r="MJ6" s="203">
        <f>表２!I9</f>
        <v>0</v>
      </c>
      <c r="MK6" s="203">
        <f>表２!I10</f>
        <v>0</v>
      </c>
      <c r="ML6" s="203">
        <f>表２!I11</f>
        <v>0</v>
      </c>
      <c r="MM6" s="203">
        <f>表２!I12</f>
        <v>0</v>
      </c>
      <c r="MN6" s="203">
        <f>表２!I13</f>
        <v>0</v>
      </c>
      <c r="MO6" s="203">
        <f>表２!I14</f>
        <v>0</v>
      </c>
      <c r="MP6" s="204">
        <f>表２!L4</f>
        <v>0</v>
      </c>
      <c r="MQ6" s="204">
        <f>表２!L5</f>
        <v>0</v>
      </c>
      <c r="MR6" s="204">
        <f>表２!L6</f>
        <v>0</v>
      </c>
      <c r="MS6" s="204">
        <f>表２!L7</f>
        <v>0</v>
      </c>
      <c r="MT6" s="204">
        <f>表２!L8</f>
        <v>0</v>
      </c>
      <c r="MU6" s="204">
        <f>表２!L9</f>
        <v>0</v>
      </c>
      <c r="MV6" s="204">
        <f>表２!L10</f>
        <v>0</v>
      </c>
      <c r="MW6" s="204">
        <f>表２!L11</f>
        <v>0</v>
      </c>
      <c r="MX6" s="204">
        <f>表２!L12</f>
        <v>0</v>
      </c>
      <c r="MY6" s="204">
        <f>表２!L13</f>
        <v>0</v>
      </c>
      <c r="MZ6" s="204">
        <f>表２!L14</f>
        <v>0</v>
      </c>
      <c r="NA6" s="261">
        <f>表３!I4</f>
        <v>0</v>
      </c>
      <c r="NB6" s="261">
        <f>表３!I5</f>
        <v>0</v>
      </c>
      <c r="NC6" s="261">
        <f>表３!I6</f>
        <v>0</v>
      </c>
      <c r="ND6" s="261">
        <f>表３!I7</f>
        <v>0</v>
      </c>
      <c r="NE6" s="261">
        <f>表３!I8</f>
        <v>0</v>
      </c>
      <c r="NF6" s="262">
        <f>表３!L4</f>
        <v>0</v>
      </c>
      <c r="NG6" s="262">
        <f>表３!L5</f>
        <v>0</v>
      </c>
      <c r="NH6" s="262">
        <f>表３!L6</f>
        <v>0</v>
      </c>
      <c r="NI6" s="262">
        <f>表３!L7</f>
        <v>0</v>
      </c>
      <c r="NJ6" s="262">
        <f>表３!L8</f>
        <v>0</v>
      </c>
      <c r="NK6" s="262">
        <f>表３!I11</f>
        <v>0</v>
      </c>
      <c r="NL6" s="262">
        <f>表３!I12</f>
        <v>0</v>
      </c>
      <c r="NM6" s="262">
        <f>表３!L11</f>
        <v>0</v>
      </c>
      <c r="NN6" s="262">
        <f>表３!L12</f>
        <v>0</v>
      </c>
    </row>
    <row r="17" spans="38:38" x14ac:dyDescent="0.2">
      <c r="AL17" s="52"/>
    </row>
  </sheetData>
  <mergeCells count="122">
    <mergeCell ref="BG2:BG4"/>
    <mergeCell ref="BH2:BJ4"/>
    <mergeCell ref="CN2:CN4"/>
    <mergeCell ref="GM4:GN4"/>
    <mergeCell ref="GO3:HY3"/>
    <mergeCell ref="HW4:HY4"/>
    <mergeCell ref="GZ4:HA4"/>
    <mergeCell ref="HB4:HC4"/>
    <mergeCell ref="HD4:HI4"/>
    <mergeCell ref="DW3:FD3"/>
    <mergeCell ref="EH4:EI4"/>
    <mergeCell ref="EJ4:EK4"/>
    <mergeCell ref="EL4:EQ4"/>
    <mergeCell ref="FP4:FQ4"/>
    <mergeCell ref="FR4:FS4"/>
    <mergeCell ref="CO3:DV3"/>
    <mergeCell ref="CZ4:DA4"/>
    <mergeCell ref="DB4:DC4"/>
    <mergeCell ref="DD4:DI4"/>
    <mergeCell ref="FT4:FY4"/>
    <mergeCell ref="FE3:GN3"/>
    <mergeCell ref="LI4:LJ4"/>
    <mergeCell ref="LK4:LL4"/>
    <mergeCell ref="IO3:IT3"/>
    <mergeCell ref="IO4:IP4"/>
    <mergeCell ref="IQ4:IR4"/>
    <mergeCell ref="IS4:IT4"/>
    <mergeCell ref="KP4:KQ4"/>
    <mergeCell ref="KR4:KS4"/>
    <mergeCell ref="JW3:KK3"/>
    <mergeCell ref="JW4:JX4"/>
    <mergeCell ref="JY4:JZ4"/>
    <mergeCell ref="KA4:KB4"/>
    <mergeCell ref="D2:D4"/>
    <mergeCell ref="E2:E4"/>
    <mergeCell ref="F2:F4"/>
    <mergeCell ref="G2:G4"/>
    <mergeCell ref="H2:H4"/>
    <mergeCell ref="I2:J4"/>
    <mergeCell ref="AB2:AD4"/>
    <mergeCell ref="K2:K4"/>
    <mergeCell ref="BC2:BE4"/>
    <mergeCell ref="AE2:AG4"/>
    <mergeCell ref="L2:L4"/>
    <mergeCell ref="M2:R4"/>
    <mergeCell ref="S2:S4"/>
    <mergeCell ref="T2:T4"/>
    <mergeCell ref="U2:X4"/>
    <mergeCell ref="AN2:AP4"/>
    <mergeCell ref="AH2:AL4"/>
    <mergeCell ref="AM2:AM4"/>
    <mergeCell ref="AQ2:AS4"/>
    <mergeCell ref="B1:R1"/>
    <mergeCell ref="S1:CN1"/>
    <mergeCell ref="IC3:IF4"/>
    <mergeCell ref="IG3:IJ4"/>
    <mergeCell ref="IK3:IN4"/>
    <mergeCell ref="AT2:AY4"/>
    <mergeCell ref="AZ2:BB4"/>
    <mergeCell ref="CO1:MD1"/>
    <mergeCell ref="BF2:BF4"/>
    <mergeCell ref="BK2:BV4"/>
    <mergeCell ref="JF3:JL3"/>
    <mergeCell ref="Y2:AA4"/>
    <mergeCell ref="JM3:JN3"/>
    <mergeCell ref="KL3:KZ3"/>
    <mergeCell ref="KL4:KM4"/>
    <mergeCell ref="BW2:BX4"/>
    <mergeCell ref="BY2:CG4"/>
    <mergeCell ref="B2:B4"/>
    <mergeCell ref="CH2:CM4"/>
    <mergeCell ref="IC2:JE2"/>
    <mergeCell ref="JD3:JE4"/>
    <mergeCell ref="CO2:IB2"/>
    <mergeCell ref="C2:C4"/>
    <mergeCell ref="HZ3:HZ4"/>
    <mergeCell ref="JF2:LF2"/>
    <mergeCell ref="LE3:LF4"/>
    <mergeCell ref="LG2:LH4"/>
    <mergeCell ref="KE4:KF4"/>
    <mergeCell ref="KG4:KH4"/>
    <mergeCell ref="KI4:KJ4"/>
    <mergeCell ref="KN4:KO4"/>
    <mergeCell ref="IA3:IB4"/>
    <mergeCell ref="IU3:JA3"/>
    <mergeCell ref="IV4:IW4"/>
    <mergeCell ref="IX4:IY4"/>
    <mergeCell ref="IZ4:JA4"/>
    <mergeCell ref="KC4:KD4"/>
    <mergeCell ref="LA3:LA4"/>
    <mergeCell ref="LB3:LD4"/>
    <mergeCell ref="JB3:JB4"/>
    <mergeCell ref="JC3:JC4"/>
    <mergeCell ref="KT4:KU4"/>
    <mergeCell ref="KV4:KW4"/>
    <mergeCell ref="KX4:KY4"/>
    <mergeCell ref="JO3:JV3"/>
    <mergeCell ref="JU4:JV4"/>
    <mergeCell ref="NA1:NN1"/>
    <mergeCell ref="NA2:NE2"/>
    <mergeCell ref="NF2:NJ2"/>
    <mergeCell ref="NA3:NJ4"/>
    <mergeCell ref="NK3:NN4"/>
    <mergeCell ref="NK2:NL2"/>
    <mergeCell ref="NM2:NN2"/>
    <mergeCell ref="LI2:MD2"/>
    <mergeCell ref="LZ3:MD3"/>
    <mergeCell ref="MA4:MC4"/>
    <mergeCell ref="LS3:LV4"/>
    <mergeCell ref="LW3:LY4"/>
    <mergeCell ref="ME1:MZ1"/>
    <mergeCell ref="MP2:MZ2"/>
    <mergeCell ref="MP3:MX3"/>
    <mergeCell ref="MY3:MY4"/>
    <mergeCell ref="MZ3:MZ4"/>
    <mergeCell ref="MP4:MS4"/>
    <mergeCell ref="ME4:MH4"/>
    <mergeCell ref="ME3:MM3"/>
    <mergeCell ref="MN3:MN4"/>
    <mergeCell ref="MO3:MO4"/>
    <mergeCell ref="ME2:MO2"/>
    <mergeCell ref="LI3:LL3"/>
  </mergeCells>
  <phoneticPr fontId="6"/>
  <conditionalFormatting sqref="B2:I2 L2:M2 S2:U2 Y2 AB2 AE2 AH2 AT2 AZ2 BF2:BH2 BK2 BW2 BY2 CH2 CN2 CO3:CO4">
    <cfRule type="expression" priority="1">
      <formula>MOD(COLUMN(),2)=0</formula>
    </cfRule>
  </conditionalFormatting>
  <pageMargins left="0.7" right="0.7" top="0.75" bottom="0.75" header="0.3" footer="0.3"/>
  <pageSetup paperSize="9" scale="10"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7B01-C9C1-4B6D-9044-19E0BBE27A46}">
  <sheetPr codeName="Sheet6"/>
  <dimension ref="A1:T43"/>
  <sheetViews>
    <sheetView topLeftCell="A13" zoomScaleNormal="100" workbookViewId="0">
      <selection activeCell="A44" sqref="A44"/>
    </sheetView>
  </sheetViews>
  <sheetFormatPr defaultRowHeight="12.5" x14ac:dyDescent="0.2"/>
  <cols>
    <col min="1" max="1" width="14.1796875" customWidth="1"/>
  </cols>
  <sheetData>
    <row r="1" spans="1:20" x14ac:dyDescent="0.2">
      <c r="A1" s="2" t="s">
        <v>288</v>
      </c>
      <c r="B1" s="2" t="s">
        <v>289</v>
      </c>
      <c r="C1" s="1" t="s">
        <v>290</v>
      </c>
      <c r="D1" s="1" t="s">
        <v>291</v>
      </c>
      <c r="E1" s="1" t="s">
        <v>292</v>
      </c>
      <c r="F1" s="1" t="s">
        <v>293</v>
      </c>
      <c r="G1" s="1" t="s">
        <v>294</v>
      </c>
      <c r="H1" s="1" t="s">
        <v>295</v>
      </c>
      <c r="I1" s="1" t="s">
        <v>296</v>
      </c>
      <c r="J1" s="1" t="s">
        <v>297</v>
      </c>
      <c r="K1" s="1" t="s">
        <v>298</v>
      </c>
      <c r="L1" s="1" t="s">
        <v>299</v>
      </c>
      <c r="M1" s="1" t="s">
        <v>300</v>
      </c>
      <c r="N1" s="1" t="s">
        <v>301</v>
      </c>
      <c r="O1" s="1" t="s">
        <v>302</v>
      </c>
      <c r="P1" s="1" t="s">
        <v>303</v>
      </c>
      <c r="Q1" s="1" t="s">
        <v>304</v>
      </c>
      <c r="R1" s="1" t="s">
        <v>305</v>
      </c>
      <c r="S1" s="1" t="s">
        <v>306</v>
      </c>
      <c r="T1" s="1" t="s">
        <v>307</v>
      </c>
    </row>
    <row r="2" spans="1:20" x14ac:dyDescent="0.2">
      <c r="A2" s="3" t="s">
        <v>308</v>
      </c>
      <c r="B2" s="3" t="s">
        <v>309</v>
      </c>
      <c r="D2" t="s">
        <v>310</v>
      </c>
      <c r="E2" t="s">
        <v>311</v>
      </c>
      <c r="F2" t="s">
        <v>312</v>
      </c>
      <c r="G2" t="s">
        <v>313</v>
      </c>
      <c r="H2" t="s">
        <v>314</v>
      </c>
      <c r="I2" t="s">
        <v>315</v>
      </c>
      <c r="J2" t="s">
        <v>316</v>
      </c>
      <c r="K2" t="s">
        <v>317</v>
      </c>
      <c r="L2" t="s">
        <v>318</v>
      </c>
      <c r="M2" t="s">
        <v>319</v>
      </c>
      <c r="N2" t="s">
        <v>320</v>
      </c>
      <c r="O2" t="s">
        <v>321</v>
      </c>
      <c r="P2" t="s">
        <v>322</v>
      </c>
      <c r="Q2" t="s">
        <v>323</v>
      </c>
      <c r="R2" t="s">
        <v>324</v>
      </c>
      <c r="S2" t="s">
        <v>325</v>
      </c>
      <c r="T2" t="s">
        <v>326</v>
      </c>
    </row>
    <row r="3" spans="1:20" x14ac:dyDescent="0.2">
      <c r="A3" s="4" t="s">
        <v>327</v>
      </c>
      <c r="B3" s="4" t="s">
        <v>328</v>
      </c>
      <c r="C3" t="s">
        <v>329</v>
      </c>
      <c r="D3" t="s">
        <v>330</v>
      </c>
      <c r="E3" t="s">
        <v>331</v>
      </c>
      <c r="F3" t="s">
        <v>332</v>
      </c>
      <c r="G3" t="s">
        <v>333</v>
      </c>
      <c r="H3" t="s">
        <v>334</v>
      </c>
      <c r="I3" t="s">
        <v>335</v>
      </c>
      <c r="J3" t="s">
        <v>336</v>
      </c>
      <c r="K3" t="s">
        <v>337</v>
      </c>
      <c r="L3" t="s">
        <v>338</v>
      </c>
      <c r="M3" t="s">
        <v>339</v>
      </c>
      <c r="N3" t="s">
        <v>340</v>
      </c>
      <c r="O3" t="s">
        <v>341</v>
      </c>
      <c r="P3" t="s">
        <v>342</v>
      </c>
      <c r="Q3" t="s">
        <v>343</v>
      </c>
      <c r="R3" t="s">
        <v>344</v>
      </c>
      <c r="S3" t="s">
        <v>345</v>
      </c>
    </row>
    <row r="4" spans="1:20" x14ac:dyDescent="0.2">
      <c r="D4" t="s">
        <v>346</v>
      </c>
      <c r="E4" t="s">
        <v>347</v>
      </c>
      <c r="F4" t="s">
        <v>348</v>
      </c>
      <c r="G4" t="s">
        <v>349</v>
      </c>
      <c r="H4" t="s">
        <v>350</v>
      </c>
      <c r="I4" t="s">
        <v>351</v>
      </c>
      <c r="J4" t="s">
        <v>352</v>
      </c>
      <c r="K4" t="s">
        <v>353</v>
      </c>
      <c r="L4" t="s">
        <v>354</v>
      </c>
      <c r="M4" t="s">
        <v>355</v>
      </c>
      <c r="N4" t="s">
        <v>356</v>
      </c>
      <c r="P4" t="s">
        <v>357</v>
      </c>
      <c r="R4" t="s">
        <v>358</v>
      </c>
    </row>
    <row r="5" spans="1:20" x14ac:dyDescent="0.2">
      <c r="E5" t="s">
        <v>359</v>
      </c>
      <c r="F5" t="s">
        <v>360</v>
      </c>
      <c r="G5" t="s">
        <v>361</v>
      </c>
      <c r="H5" t="s">
        <v>362</v>
      </c>
      <c r="I5" t="s">
        <v>363</v>
      </c>
      <c r="J5" t="s">
        <v>364</v>
      </c>
      <c r="L5" t="s">
        <v>365</v>
      </c>
      <c r="R5" t="s">
        <v>366</v>
      </c>
    </row>
    <row r="6" spans="1:20" x14ac:dyDescent="0.2">
      <c r="E6" t="s">
        <v>367</v>
      </c>
      <c r="G6" t="s">
        <v>368</v>
      </c>
      <c r="H6" t="s">
        <v>369</v>
      </c>
      <c r="I6" t="s">
        <v>370</v>
      </c>
      <c r="J6" t="s">
        <v>371</v>
      </c>
      <c r="R6" t="s">
        <v>372</v>
      </c>
    </row>
    <row r="7" spans="1:20" x14ac:dyDescent="0.2">
      <c r="E7" t="s">
        <v>373</v>
      </c>
      <c r="H7" t="s">
        <v>374</v>
      </c>
      <c r="I7" t="s">
        <v>375</v>
      </c>
      <c r="J7" t="s">
        <v>376</v>
      </c>
      <c r="R7" t="s">
        <v>377</v>
      </c>
    </row>
    <row r="8" spans="1:20" x14ac:dyDescent="0.2">
      <c r="E8" t="s">
        <v>378</v>
      </c>
      <c r="H8" t="s">
        <v>379</v>
      </c>
      <c r="I8" t="s">
        <v>380</v>
      </c>
      <c r="R8" t="s">
        <v>381</v>
      </c>
    </row>
    <row r="9" spans="1:20" x14ac:dyDescent="0.2">
      <c r="E9" t="s">
        <v>382</v>
      </c>
      <c r="H9" t="s">
        <v>383</v>
      </c>
      <c r="I9" t="s">
        <v>384</v>
      </c>
      <c r="R9" t="s">
        <v>385</v>
      </c>
    </row>
    <row r="10" spans="1:20" x14ac:dyDescent="0.2">
      <c r="E10" t="s">
        <v>386</v>
      </c>
      <c r="I10" t="s">
        <v>387</v>
      </c>
      <c r="R10" t="s">
        <v>388</v>
      </c>
    </row>
    <row r="11" spans="1:20" x14ac:dyDescent="0.2">
      <c r="E11" t="s">
        <v>389</v>
      </c>
      <c r="I11" t="s">
        <v>390</v>
      </c>
    </row>
    <row r="12" spans="1:20" x14ac:dyDescent="0.2">
      <c r="E12" t="s">
        <v>391</v>
      </c>
      <c r="I12" t="s">
        <v>392</v>
      </c>
    </row>
    <row r="13" spans="1:20" x14ac:dyDescent="0.2">
      <c r="E13" t="s">
        <v>393</v>
      </c>
      <c r="I13" t="s">
        <v>394</v>
      </c>
    </row>
    <row r="14" spans="1:20" x14ac:dyDescent="0.2">
      <c r="E14" t="s">
        <v>395</v>
      </c>
    </row>
    <row r="15" spans="1:20" x14ac:dyDescent="0.2">
      <c r="E15" t="s">
        <v>396</v>
      </c>
    </row>
    <row r="16" spans="1:20" x14ac:dyDescent="0.2">
      <c r="E16" t="s">
        <v>397</v>
      </c>
    </row>
    <row r="17" spans="1:5" x14ac:dyDescent="0.2">
      <c r="E17" t="s">
        <v>398</v>
      </c>
    </row>
    <row r="18" spans="1:5" x14ac:dyDescent="0.2">
      <c r="E18" t="s">
        <v>399</v>
      </c>
    </row>
    <row r="19" spans="1:5" x14ac:dyDescent="0.2">
      <c r="E19" t="s">
        <v>400</v>
      </c>
    </row>
    <row r="20" spans="1:5" x14ac:dyDescent="0.2">
      <c r="E20" t="s">
        <v>401</v>
      </c>
    </row>
    <row r="21" spans="1:5" x14ac:dyDescent="0.2">
      <c r="E21" t="s">
        <v>402</v>
      </c>
    </row>
    <row r="22" spans="1:5" x14ac:dyDescent="0.2">
      <c r="E22" t="s">
        <v>403</v>
      </c>
    </row>
    <row r="23" spans="1:5" x14ac:dyDescent="0.2">
      <c r="E23" t="s">
        <v>404</v>
      </c>
    </row>
    <row r="24" spans="1:5" x14ac:dyDescent="0.2">
      <c r="E24" t="s">
        <v>405</v>
      </c>
    </row>
    <row r="25" spans="1:5" x14ac:dyDescent="0.2">
      <c r="E25" t="s">
        <v>406</v>
      </c>
    </row>
    <row r="30" spans="1:5" x14ac:dyDescent="0.2">
      <c r="A30" t="s">
        <v>407</v>
      </c>
    </row>
    <row r="31" spans="1:5" x14ac:dyDescent="0.2">
      <c r="A31" t="s">
        <v>408</v>
      </c>
    </row>
    <row r="39" spans="1:1" x14ac:dyDescent="0.2">
      <c r="A39" s="1" t="s">
        <v>470</v>
      </c>
    </row>
    <row r="40" spans="1:1" ht="75" x14ac:dyDescent="0.2">
      <c r="A40" s="245" t="s">
        <v>806</v>
      </c>
    </row>
    <row r="41" spans="1:1" x14ac:dyDescent="0.2">
      <c r="A41" t="s">
        <v>807</v>
      </c>
    </row>
    <row r="42" spans="1:1" ht="13.5" customHeight="1" x14ac:dyDescent="0.2">
      <c r="A42" t="s">
        <v>805</v>
      </c>
    </row>
    <row r="43" spans="1:1" x14ac:dyDescent="0.2">
      <c r="A43" t="s">
        <v>812</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6D04941C11C3468C9A799096C9BCCA" ma:contentTypeVersion="14" ma:contentTypeDescription="新しいドキュメントを作成します。" ma:contentTypeScope="" ma:versionID="cadb0da2fde81d72ee56e50d7b67d390">
  <xsd:schema xmlns:xsd="http://www.w3.org/2001/XMLSchema" xmlns:xs="http://www.w3.org/2001/XMLSchema" xmlns:p="http://schemas.microsoft.com/office/2006/metadata/properties" xmlns:ns2="11aa8d6a-d1fe-4c3c-8e4b-f242d285eb9c" xmlns:ns3="53f7b966-deb6-444d-b9b3-1f3fe3ebba95" targetNamespace="http://schemas.microsoft.com/office/2006/metadata/properties" ma:root="true" ma:fieldsID="9f89f6d9357e8ee954ab3ad95c9621be" ns2:_="" ns3:_="">
    <xsd:import namespace="11aa8d6a-d1fe-4c3c-8e4b-f242d285eb9c"/>
    <xsd:import namespace="53f7b966-deb6-444d-b9b3-1f3fe3ebba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a8d6a-d1fe-4c3c-8e4b-f242d285eb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f7b966-deb6-444d-b9b3-1f3fe3ebba95"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89d0d3d0-a680-4e37-a141-f15b4dd03b43}" ma:internalName="TaxCatchAll" ma:showField="CatchAllData" ma:web="53f7b966-deb6-444d-b9b3-1f3fe3ebba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8D6D5D-8510-4234-8916-11BDEC9E1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a8d6a-d1fe-4c3c-8e4b-f242d285eb9c"/>
    <ds:schemaRef ds:uri="53f7b966-deb6-444d-b9b3-1f3fe3ebb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06F95-4C60-4786-85AC-E27E5209F1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26</vt:i4>
      </vt:variant>
    </vt:vector>
  </HeadingPairs>
  <TitlesOfParts>
    <vt:vector size="33" baseType="lpstr">
      <vt:lpstr>様式第１号</vt:lpstr>
      <vt:lpstr>別紙1</vt:lpstr>
      <vt:lpstr>表１</vt:lpstr>
      <vt:lpstr>表２</vt:lpstr>
      <vt:lpstr>表３</vt:lpstr>
      <vt:lpstr>（変更不可）取りまとめ用シート</vt:lpstr>
      <vt:lpstr>産業分類表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表１!Print_Area</vt:lpstr>
      <vt:lpstr>表２!Print_Area</vt:lpstr>
      <vt:lpstr>表３!Print_Area</vt:lpstr>
      <vt:lpstr>別紙1!Print_Area</vt:lpstr>
      <vt:lpstr>様式第１号!Print_Area</vt:lpstr>
      <vt:lpstr>P医療・福祉</vt:lpstr>
      <vt:lpstr>Q複合サービス事業</vt:lpstr>
      <vt:lpstr>Rサービス業等</vt:lpstr>
      <vt:lpstr>S公務</vt:lpstr>
      <vt:lpstr>その他</vt:lpstr>
      <vt:lpstr>大分類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排出削減計画書・再エネ導入計画書</dc:title>
  <dc:subject/>
  <dc:creator/>
  <cp:keywords/>
  <dc:description/>
  <cp:lastModifiedBy/>
  <cp:revision/>
  <dcterms:created xsi:type="dcterms:W3CDTF">2022-05-31T23:52:48Z</dcterms:created>
  <dcterms:modified xsi:type="dcterms:W3CDTF">2026-04-28T05:57:37Z</dcterms:modified>
  <cp:category/>
  <cp:contentStatus/>
</cp:coreProperties>
</file>