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my.sharepoint.com/personal/dept-o365-009_pref_gunma_lg_jp/Documents/総務部-財政課/05-財政分析係/10-1 財政状況資料集【末席】/Ｒ０６年度決算/04_国提出/"/>
    </mc:Choice>
  </mc:AlternateContent>
  <xr:revisionPtr revIDLastSave="553" documentId="11_2B323FF4C67BEFCAD85B42F7A34E4C6798C96782" xr6:coauthVersionLast="47" xr6:coauthVersionMax="47" xr10:uidLastSave="{478ED9FC-550A-48B3-AF8C-C8CF3215690B}"/>
  <bookViews>
    <workbookView xWindow="28680" yWindow="855" windowWidth="29040" windowHeight="15720" tabRatio="77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U38" i="10"/>
  <c r="BW37" i="10"/>
  <c r="BE37" i="10"/>
  <c r="U37" i="10"/>
  <c r="BW36" i="10"/>
  <c r="BE36" i="10"/>
  <c r="U36" i="10"/>
  <c r="BW35" i="10"/>
  <c r="BE35" i="10"/>
  <c r="U35" i="10"/>
  <c r="BW34" i="10"/>
  <c r="BE34" i="10"/>
  <c r="U34" i="10"/>
  <c r="BW33" i="10"/>
  <c r="BE33" i="10"/>
  <c r="U33" i="10"/>
  <c r="BW32" i="10"/>
  <c r="CO32" i="10" s="1"/>
  <c r="CO33" i="10" s="1"/>
  <c r="CO34" i="10" s="1"/>
  <c r="CO35" i="10" s="1"/>
  <c r="CO36" i="10" s="1"/>
  <c r="CO37" i="10" s="1"/>
  <c r="CO38" i="10" s="1"/>
  <c r="CO39" i="10" s="1"/>
  <c r="CO40" i="10" s="1"/>
  <c r="CO41" i="10" s="1"/>
  <c r="BE32" i="10"/>
  <c r="C32" i="10"/>
  <c r="U32" i="10" l="1"/>
  <c r="AM32" i="10" s="1"/>
  <c r="AM33" i="10" s="1"/>
  <c r="AM34" i="10" s="1"/>
  <c r="AM35" i="10" s="1"/>
  <c r="AM36" i="10" s="1"/>
  <c r="AM37" i="10" s="1"/>
  <c r="AM38" i="10" s="1"/>
  <c r="C33" i="10"/>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<sst xmlns="http://schemas.openxmlformats.org/spreadsheetml/2006/main" count="1171" uniqueCount="567">
  <si>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</si>
  <si>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</si>
  <si>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</si>
  <si>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</si>
  <si>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</si>
  <si>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</si>
  <si>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</si>
  <si>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</si>
  <si>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</si>
  <si>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</si>
  <si>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</si>
  <si>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</si>
  <si>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</si>
  <si>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</si>
  <si>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</si>
  <si>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</si>
  <si>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</si>
  <si>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</si>
  <si>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</si>
  <si>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</si>
  <si>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</si>
  <si>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</si>
  <si>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</si>
  <si>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</si>
  <si>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</si>
  <si>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</si>
  <si>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</si>
  <si>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</si>
  <si>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</si>
  <si>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</si>
  <si>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</si>
  <si>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</si>
  <si>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</si>
  <si>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</si>
  <si>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</si>
  <si>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</si>
  <si>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</si>
  <si>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</si>
  <si>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</si>
  <si>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</si>
  <si>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</si>
  <si>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</si>
  <si>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</si>
  <si>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</si>
  <si>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</si>
  <si>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</si>
  <si>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</si>
  <si>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</si>
  <si>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</si>
  <si>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</si>
  <si>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</si>
  <si>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</si>
  <si>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</si>
  <si>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</si>
  <si>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</si>
  <si>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</si>
  <si>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</si>
  <si>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</si>
  <si>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</si>
  <si>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</si>
  <si>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</si>
  <si>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</si>
  <si>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</si>
  <si>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</si>
  <si>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</si>
  <si>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</si>
  <si>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</si>
  <si>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</si>
  <si>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</si>
  <si>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</si>
  <si>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</si>
  <si>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</si>
  <si>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</si>
  <si>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</si>
  <si>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</si>
  <si>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</si>
  <si>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</si>
  <si>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</si>
  <si>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</si>
  <si>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</si>
  <si>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群馬県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</si>
  <si>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</si>
  <si>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</si>
  <si>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</si>
  <si>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</si>
  <si>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</si>
  <si>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</si>
  <si>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</si>
  <si>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</si>
  <si>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</si>
  <si>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</si>
  <si>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</si>
  <si>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</si>
  <si>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</si>
  <si>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</si>
  <si>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</si>
  <si>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</si>
  <si>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</si>
  <si>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</si>
  <si>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</si>
  <si>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</si>
  <si>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</si>
  <si>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</si>
  <si>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</si>
  <si>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</si>
  <si>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</si>
  <si>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</si>
  <si>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</si>
  <si>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</si>
  <si>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</si>
  <si>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</si>
  <si>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</si>
  <si>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</si>
  <si>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</si>
  <si>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</si>
  <si>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</si>
  <si>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</si>
  <si>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</si>
  <si>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</si>
  <si>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</si>
  <si>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</si>
  <si>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</si>
  <si>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</si>
  <si>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</si>
  <si>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</si>
  <si>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</si>
  <si>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</si>
  <si>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</si>
  <si>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</si>
  <si>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</si>
  <si>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</si>
  <si>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</si>
  <si>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</si>
  <si>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</si>
  <si>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</si>
  <si>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</si>
  <si>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</si>
  <si>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</si>
  <si>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</si>
  <si>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</si>
  <si>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</si>
  <si>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</si>
  <si>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</si>
  <si>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</si>
  <si>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</si>
  <si>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</si>
  <si>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</si>
  <si>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</si>
  <si>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</si>
  <si>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</si>
  <si>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</si>
  <si>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</si>
  <si>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</si>
  <si>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</si>
  <si>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</si>
  <si>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</si>
  <si>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</si>
  <si>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</si>
  <si>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</si>
  <si>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</si>
  <si>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</si>
  <si>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</si>
  <si>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</si>
  <si>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</si>
  <si>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</si>
  <si>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</si>
  <si>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</si>
  <si>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</si>
  <si>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</si>
  <si>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</si>
  <si>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</si>
  <si>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</si>
  <si>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</si>
  <si>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</si>
  <si>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</si>
  <si>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</si>
  <si>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</si>
  <si>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</si>
  <si>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</si>
  <si>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</si>
  <si>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</si>
  <si>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</si>
  <si>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群馬県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</si>
  <si>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</si>
  <si>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</si>
  <si>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</si>
  <si>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</si>
  <si>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</si>
  <si>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</si>
  <si>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</si>
  <si>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</si>
  <si>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</si>
  <si>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</si>
  <si>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</si>
  <si>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</si>
  <si>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</si>
  <si>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</si>
  <si>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</si>
  <si>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</si>
  <si>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</si>
  <si>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</si>
  <si>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</si>
  <si>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</si>
  <si>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</si>
  <si>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</si>
  <si>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</si>
  <si>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</si>
  <si>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</si>
  <si>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</si>
  <si>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</si>
  <si>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</si>
  <si>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</si>
  <si>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</si>
  <si>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</si>
  <si>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</si>
  <si>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</si>
  <si>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</si>
  <si>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</si>
  <si>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</si>
  <si>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</si>
  <si>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</si>
  <si>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</si>
  <si>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</si>
  <si>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</si>
  <si>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</si>
  <si>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</si>
  <si>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</si>
  <si>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</si>
  <si>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</si>
  <si>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</si>
  <si>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</si>
  <si>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</si>
  <si>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</si>
  <si>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</si>
  <si>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</si>
  <si>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</si>
  <si>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</si>
  <si>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</si>
  <si>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</si>
  <si>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</si>
  <si>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</si>
  <si>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</si>
  <si>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</si>
  <si>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</si>
  <si>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</si>
  <si>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</si>
  <si>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</si>
  <si>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</si>
  <si>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</si>
  <si>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</si>
  <si>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</si>
  <si>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</si>
  <si>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</si>
  <si>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</si>
  <si>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</si>
  <si>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</si>
  <si>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</si>
  <si>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</si>
  <si>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</si>
  <si>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</si>
  <si>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</si>
  <si>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</si>
  <si>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</si>
  <si>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</si>
  <si>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</si>
  <si>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</si>
  <si>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</si>
  <si>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</si>
  <si>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</si>
  <si>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</si>
  <si>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</si>
  <si>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</si>
  <si>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</si>
  <si>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</si>
  <si>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</si>
  <si>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</si>
  <si>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</si>
  <si>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</si>
  <si>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</si>
  <si>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</si>
  <si>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</si>
  <si>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</si>
  <si>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</si>
  <si>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</si>
  <si>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</si>
  <si>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</si>
  <si>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</si>
  <si>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</si>
  <si>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</si>
  <si>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</si>
  <si>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</si>
  <si>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</si>
  <si>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</si>
  <si>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</si>
  <si>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</si>
  <si>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</si>
  <si>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</si>
  <si>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</si>
  <si>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</si>
  <si>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</si>
  <si>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</si>
  <si>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</si>
  <si>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</si>
  <si>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</si>
  <si>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</si>
  <si>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</si>
  <si>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</si>
  <si>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</si>
  <si>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</si>
  <si>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</si>
  <si>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</si>
  <si>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</si>
  <si>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</si>
  <si>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</si>
  <si>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</si>
  <si>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</si>
  <si>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</si>
  <si>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</si>
  <si>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</si>
  <si>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</si>
  <si>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</si>
  <si>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</si>
  <si>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</si>
  <si>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</si>
  <si>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</si>
  <si>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</si>
  <si>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</si>
  <si>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</si>
  <si>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</si>
  <si>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</si>
  <si>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</si>
  <si>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</si>
  <si>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</si>
  <si>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</si>
  <si>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群馬県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</si>
  <si>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</si>
  <si>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</si>
  <si>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</si>
  <si>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</si>
  <si>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</si>
  <si>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</si>
  <si>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</si>
  <si>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</si>
  <si>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</si>
  <si>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</si>
  <si>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</si>
  <si>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</si>
  <si>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</si>
  <si>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</si>
  <si>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</si>
  <si>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</si>
  <si>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</si>
  <si>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</si>
  <si>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</si>
  <si>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</si>
  <si>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母子父子寡婦福祉資金貸付金</t>
    <phoneticPr fontId="3"/>
  </si>
  <si>
    <t>農業改良資金</t>
    <phoneticPr fontId="3"/>
  </si>
  <si>
    <t>県有模範林施設費</t>
    <phoneticPr fontId="3"/>
  </si>
  <si>
    <t>中小企業高度化資金</t>
    <phoneticPr fontId="3"/>
  </si>
  <si>
    <t>用地先行取得</t>
    <phoneticPr fontId="3"/>
  </si>
  <si>
    <t>収入証紙</t>
    <phoneticPr fontId="3"/>
  </si>
  <si>
    <t>林業改善資金</t>
    <phoneticPr fontId="3"/>
  </si>
  <si>
    <t>公債管理</t>
    <phoneticPr fontId="3"/>
  </si>
  <si>
    <t>中小企業振興資金</t>
    <phoneticPr fontId="3"/>
  </si>
  <si>
    <t>新エネルギー</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</si>
  <si>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</si>
  <si>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</si>
  <si>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</si>
  <si>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</si>
  <si>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</si>
  <si>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</si>
  <si>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</si>
  <si>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</si>
  <si>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</si>
  <si>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</si>
  <si>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</si>
  <si>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</si>
  <si>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</si>
  <si>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群馬県国民健康保険特別会計</t>
    <phoneticPr fontId="3"/>
  </si>
  <si>
    <t>流域下水道事業会計</t>
    <phoneticPr fontId="3"/>
  </si>
  <si>
    <t>法適用企業</t>
    <phoneticPr fontId="3"/>
  </si>
  <si>
    <t>病院事業会計</t>
    <phoneticPr fontId="3"/>
  </si>
  <si>
    <t>電気事業会計</t>
    <phoneticPr fontId="3"/>
  </si>
  <si>
    <t>工業用水道事業会計</t>
    <phoneticPr fontId="3"/>
  </si>
  <si>
    <t>水道事業会計</t>
    <phoneticPr fontId="3"/>
  </si>
  <si>
    <t>施設管理事業会計</t>
    <phoneticPr fontId="3"/>
  </si>
  <si>
    <t>団地造成事業会計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</si>
  <si>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</si>
  <si>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</si>
  <si>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</si>
  <si>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</si>
  <si>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</si>
  <si>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</si>
  <si>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</si>
  <si>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</si>
  <si>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</si>
  <si>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</si>
  <si>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</si>
  <si>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</si>
  <si>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</si>
  <si>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</si>
  <si>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</si>
  <si>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</si>
  <si>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</si>
  <si>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</si>
  <si>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</si>
  <si>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</si>
  <si>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</si>
  <si>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</si>
  <si>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</si>
  <si>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</si>
  <si>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</si>
  <si>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</si>
  <si>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</si>
  <si>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</si>
  <si>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</si>
  <si>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</si>
  <si>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</si>
  <si>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</si>
  <si>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</si>
  <si>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</si>
  <si>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</si>
  <si>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</si>
  <si>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</si>
  <si>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</si>
  <si>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</si>
  <si>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</si>
  <si>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</si>
  <si>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</si>
  <si>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</si>
  <si>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</si>
  <si>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</si>
  <si>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</si>
  <si>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</si>
  <si>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</si>
  <si>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</si>
  <si>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</si>
  <si>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</si>
  <si>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</si>
  <si>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</si>
  <si>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</si>
  <si>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</si>
  <si>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</si>
  <si>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</si>
  <si>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</si>
  <si>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</si>
  <si>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</si>
  <si>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</si>
  <si>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</si>
  <si>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</si>
  <si>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</si>
  <si>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</si>
  <si>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</si>
  <si>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</si>
  <si>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</si>
  <si>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</si>
  <si>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</si>
  <si>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</si>
  <si>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</si>
  <si>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</si>
  <si>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</si>
  <si>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</si>
  <si>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</si>
  <si>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</si>
  <si>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</si>
  <si>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</si>
  <si>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</si>
  <si>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</si>
  <si>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</si>
  <si>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</si>
  <si>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</si>
  <si>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</si>
  <si>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</si>
  <si>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</si>
  <si>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</si>
  <si>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</si>
  <si>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</si>
  <si>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</si>
  <si>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</si>
  <si>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</si>
  <si>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</si>
  <si>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</si>
  <si>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</si>
  <si>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</si>
  <si>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</si>
  <si>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</si>
  <si>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</si>
  <si>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</si>
  <si>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</si>
  <si>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</si>
  <si>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</si>
  <si>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</si>
  <si>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</si>
  <si>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</si>
  <si>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</si>
  <si>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</si>
  <si>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</si>
  <si>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</si>
  <si>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</si>
  <si>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</si>
  <si>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</si>
  <si>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</si>
  <si>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</si>
  <si>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</si>
  <si>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</si>
  <si>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</si>
  <si>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</si>
  <si>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</si>
  <si>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</si>
  <si>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</si>
  <si>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</si>
  <si>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</si>
  <si>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</si>
  <si>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</si>
  <si>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</si>
  <si>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</si>
  <si>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</si>
  <si>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</si>
  <si>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</si>
  <si>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2.35</t>
  </si>
  <si>
    <t>電気事業会計</t>
  </si>
  <si>
    <t>団地造成事業会計</t>
  </si>
  <si>
    <t>水道事業会計</t>
  </si>
  <si>
    <t>一般会計</t>
  </si>
  <si>
    <t>病院事業会計</t>
  </si>
  <si>
    <t>群馬県国民健康保険特別会計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</si>
  <si>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</si>
  <si>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</si>
  <si>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</si>
  <si>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</si>
  <si>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</si>
  <si>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</si>
  <si>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</si>
  <si>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</si>
  <si>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</si>
  <si>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</si>
  <si>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高崎工業団地造成組合</t>
    <rPh sb="0" eb="10">
      <t>タカサキコウギョウダンチゾウセイクミアイ</t>
    </rPh>
    <phoneticPr fontId="2"/>
  </si>
  <si>
    <t>群馬県森林・緑整備基金</t>
  </si>
  <si>
    <t>尾瀬保護財団</t>
  </si>
  <si>
    <t>群馬県育英会</t>
  </si>
  <si>
    <t>群馬県青少年育成事業団</t>
  </si>
  <si>
    <t>群馬県防犯協会</t>
  </si>
  <si>
    <t>群馬県暴力追放運動推進センター</t>
  </si>
  <si>
    <t>群馬県長寿社会づくり財団</t>
  </si>
  <si>
    <t>群馬県生活衛生営業指導センター</t>
  </si>
  <si>
    <t>わたらせ渓谷鐵道</t>
  </si>
  <si>
    <t>群馬県住宅供給公社</t>
  </si>
  <si>
    <t>群馬県産業支援機構</t>
  </si>
  <si>
    <t>群馬県勤労福祉センター</t>
  </si>
  <si>
    <t>群馬県観光物産国際協会</t>
  </si>
  <si>
    <t>群馬県児童健全育成事業団</t>
  </si>
  <si>
    <t>群馬県私学振興会</t>
  </si>
  <si>
    <t>群馬県公立大学法人</t>
  </si>
  <si>
    <t>群馬県教育文化事業団</t>
  </si>
  <si>
    <t>群馬県スポーツ協会</t>
  </si>
  <si>
    <t>群馬県消防協会</t>
  </si>
  <si>
    <t>群馬県農業公社</t>
  </si>
  <si>
    <t>群馬県青果物生産出荷安定基金協会</t>
  </si>
  <si>
    <t>群馬県蚕糸振興協会</t>
  </si>
  <si>
    <t>群馬県漁業増殖基金協会</t>
  </si>
  <si>
    <t>群馬県馬事公苑</t>
  </si>
  <si>
    <t>〇</t>
    <phoneticPr fontId="2"/>
  </si>
  <si>
    <t>県有施設長寿命化等推進基金</t>
    <rPh sb="0" eb="2">
      <t>ケンユウ</t>
    </rPh>
    <phoneticPr fontId="3"/>
  </si>
  <si>
    <t>公立学校一人一台端末等整備基金</t>
    <rPh sb="0" eb="4">
      <t>コウリツガッコウ</t>
    </rPh>
    <rPh sb="4" eb="6">
      <t>ヒトリ</t>
    </rPh>
    <rPh sb="6" eb="7">
      <t>イチ</t>
    </rPh>
    <rPh sb="7" eb="8">
      <t>ダイ</t>
    </rPh>
    <rPh sb="8" eb="10">
      <t>タンマツ</t>
    </rPh>
    <rPh sb="10" eb="11">
      <t>トウ</t>
    </rPh>
    <rPh sb="11" eb="15">
      <t>セイビキキン</t>
    </rPh>
    <phoneticPr fontId="3"/>
  </si>
  <si>
    <t>地域医療介護総合確保基金</t>
    <rPh sb="0" eb="4">
      <t>チイキイリョウ</t>
    </rPh>
    <rPh sb="4" eb="6">
      <t>カイゴ</t>
    </rPh>
    <rPh sb="6" eb="12">
      <t>ソウゴウカクホキキン</t>
    </rPh>
    <phoneticPr fontId="3"/>
  </si>
  <si>
    <t>新型コロナウイルス感染症対策関連制度融資基金</t>
    <rPh sb="0" eb="2">
      <t>シンガタ</t>
    </rPh>
    <rPh sb="9" eb="12">
      <t>カンセンショウ</t>
    </rPh>
    <rPh sb="12" eb="14">
      <t>タイサク</t>
    </rPh>
    <rPh sb="14" eb="16">
      <t>カンレン</t>
    </rPh>
    <rPh sb="16" eb="22">
      <t>セイドユウシキキン</t>
    </rPh>
    <phoneticPr fontId="3"/>
  </si>
  <si>
    <t>国民スポーツ大会・全国障害者スポーツ大会開催基金</t>
    <rPh sb="0" eb="2">
      <t>コクミン</t>
    </rPh>
    <rPh sb="6" eb="8">
      <t>タイカイ</t>
    </rPh>
    <rPh sb="9" eb="11">
      <t>ゼンコク</t>
    </rPh>
    <rPh sb="11" eb="14">
      <t>ショウガイシャ</t>
    </rPh>
    <rPh sb="18" eb="20">
      <t>タイカイ</t>
    </rPh>
    <rPh sb="20" eb="24">
      <t>カイサイキキン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</si>
</sst>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A6D9-40C7-8861-EA095B8B04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69983</c:v>
                </c:pt>
                <c:pt idx="1">
                  <c:v>55013</c:v>
                </c:pt>
                <c:pt idx="2">
                  <c:v>54838</c:v>
                </c:pt>
                <c:pt idx="3">
                  <c:v>56951</c:v>
                </c:pt>
                <c:pt idx="4">
                  <c:v>57624</c:v>
                </c:pt>
              </c:numCache>
            </c:numRef>
          </c:val>
          <c:smooth val="0"/>
          <c:extLst>
            <c:ext xmlns:c16="http://schemas.microsoft.com/office/drawing/2014/chart" uri="{C3380CC4-5D6E-409C-BE32-E72D297353CC}">
              <c16:uniqueId val="{00000001-A6D9-40C7-8861-EA095B8B049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3.71</c:v>
                </c:pt>
                <c:pt idx="1">
                  <c:v>4.88</c:v>
                </c:pt>
                <c:pt idx="2">
                  <c:v>6.99</c:v>
                </c:pt>
                <c:pt idx="3">
                  <c:v>2.23</c:v>
                </c:pt>
                <c:pt idx="4">
                  <c:v>1.69</c:v>
                </c:pt>
              </c:numCache>
            </c:numRef>
          </c:val>
          <c:extLst>
            <c:ext xmlns:c16="http://schemas.microsoft.com/office/drawing/2014/chart" uri="{C3380CC4-5D6E-409C-BE32-E72D297353CC}">
              <c16:uniqueId val="{00000000-10B5-4056-ABF8-1FD19F7BD1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4.13</c:v>
                </c:pt>
                <c:pt idx="1">
                  <c:v>10.85</c:v>
                </c:pt>
                <c:pt idx="2">
                  <c:v>14.26</c:v>
                </c:pt>
                <c:pt idx="3">
                  <c:v>20.04</c:v>
                </c:pt>
                <c:pt idx="4">
                  <c:v>17.7</c:v>
                </c:pt>
              </c:numCache>
            </c:numRef>
          </c:val>
          <c:extLst>
            <c:ext xmlns:c16="http://schemas.microsoft.com/office/drawing/2014/chart" uri="{C3380CC4-5D6E-409C-BE32-E72D297353CC}">
              <c16:uniqueId val="{00000001-10B5-4056-ABF8-1FD19F7BD15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3.76</c:v>
                </c:pt>
                <c:pt idx="1">
                  <c:v>8.25</c:v>
                </c:pt>
                <c:pt idx="2">
                  <c:v>5.07</c:v>
                </c:pt>
                <c:pt idx="3">
                  <c:v>1.32</c:v>
                </c:pt>
                <c:pt idx="4">
                  <c:v>-2.35</c:v>
                </c:pt>
              </c:numCache>
            </c:numRef>
          </c:val>
          <c:smooth val="0"/>
          <c:extLst>
            <c:ext xmlns:c16="http://schemas.microsoft.com/office/drawing/2014/chart" uri="{C3380CC4-5D6E-409C-BE32-E72D297353CC}">
              <c16:uniqueId val="{00000002-10B5-4056-ABF8-1FD19F7BD15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0.32</c:v>
                </c:pt>
                <c:pt idx="4">
                  <c:v>#N/A</c:v>
                </c:pt>
                <c:pt idx="5">
                  <c:v>0.39</c:v>
                </c:pt>
                <c:pt idx="6">
                  <c:v>#N/A</c:v>
                </c:pt>
                <c:pt idx="7">
                  <c:v>0.43</c:v>
                </c:pt>
                <c:pt idx="8">
                  <c:v>#N/A</c:v>
                </c:pt>
                <c:pt idx="9">
                  <c:v>0.41</c:v>
                </c:pt>
              </c:numCache>
            </c:numRef>
          </c:val>
          <c:extLst>
            <c:ext xmlns:c16="http://schemas.microsoft.com/office/drawing/2014/chart" uri="{C3380CC4-5D6E-409C-BE32-E72D297353CC}">
              <c16:uniqueId val="{00000000-BF9C-42A4-8AFE-2BEC03D329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9C-42A4-8AFE-2BEC03D329D7}"/>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0.1</c:v>
                </c:pt>
                <c:pt idx="4">
                  <c:v>#N/A</c:v>
                </c:pt>
                <c:pt idx="5">
                  <c:v>0.14000000000000001</c:v>
                </c:pt>
                <c:pt idx="6">
                  <c:v>#N/A</c:v>
                </c:pt>
                <c:pt idx="7">
                  <c:v>0.16</c:v>
                </c:pt>
                <c:pt idx="8">
                  <c:v>#N/A</c:v>
                </c:pt>
                <c:pt idx="9">
                  <c:v>0.28000000000000003</c:v>
                </c:pt>
              </c:numCache>
            </c:numRef>
          </c:val>
          <c:extLst>
            <c:ext xmlns:c16="http://schemas.microsoft.com/office/drawing/2014/chart" uri="{C3380CC4-5D6E-409C-BE32-E72D297353CC}">
              <c16:uniqueId val="{00000002-BF9C-42A4-8AFE-2BEC03D329D7}"/>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0.39</c:v>
                </c:pt>
                <c:pt idx="2">
                  <c:v>#N/A</c:v>
                </c:pt>
                <c:pt idx="3">
                  <c:v>0.43</c:v>
                </c:pt>
                <c:pt idx="4">
                  <c:v>#N/A</c:v>
                </c:pt>
                <c:pt idx="5">
                  <c:v>0.48</c:v>
                </c:pt>
                <c:pt idx="6">
                  <c:v>#N/A</c:v>
                </c:pt>
                <c:pt idx="7">
                  <c:v>0.52</c:v>
                </c:pt>
                <c:pt idx="8">
                  <c:v>#N/A</c:v>
                </c:pt>
                <c:pt idx="9">
                  <c:v>0.51</c:v>
                </c:pt>
              </c:numCache>
            </c:numRef>
          </c:val>
          <c:extLst>
            <c:ext xmlns:c16="http://schemas.microsoft.com/office/drawing/2014/chart" uri="{C3380CC4-5D6E-409C-BE32-E72D297353CC}">
              <c16:uniqueId val="{00000003-BF9C-42A4-8AFE-2BEC03D329D7}"/>
            </c:ext>
          </c:extLst>
        </c:ser>
        <c:ser>
          <c:idx val="4"/>
          <c:order val="4"/>
          <c:tx>
            <c:strRef>
              <c:f>データシート!$A$31</c:f>
              <c:strCache>
                <c:ptCount val="1"/>
                <c:pt idx="0">
                  <c:v>群馬県国民健康保険特別会計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2.84</c:v>
                </c:pt>
                <c:pt idx="2">
                  <c:v>#N/A</c:v>
                </c:pt>
                <c:pt idx="3">
                  <c:v>2</c:v>
                </c:pt>
                <c:pt idx="4">
                  <c:v>#N/A</c:v>
                </c:pt>
                <c:pt idx="5">
                  <c:v>1.2</c:v>
                </c:pt>
                <c:pt idx="6">
                  <c:v>#N/A</c:v>
                </c:pt>
                <c:pt idx="7">
                  <c:v>0.68</c:v>
                </c:pt>
                <c:pt idx="8">
                  <c:v>#N/A</c:v>
                </c:pt>
                <c:pt idx="9">
                  <c:v>0.56000000000000005</c:v>
                </c:pt>
              </c:numCache>
            </c:numRef>
          </c:val>
          <c:extLst>
            <c:ext xmlns:c16="http://schemas.microsoft.com/office/drawing/2014/chart" uri="{C3380CC4-5D6E-409C-BE32-E72D297353CC}">
              <c16:uniqueId val="{00000004-BF9C-42A4-8AFE-2BEC03D329D7}"/>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0.96</c:v>
                </c:pt>
                <c:pt idx="2">
                  <c:v>#N/A</c:v>
                </c:pt>
                <c:pt idx="3">
                  <c:v>1.1499999999999999</c:v>
                </c:pt>
                <c:pt idx="4">
                  <c:v>#N/A</c:v>
                </c:pt>
                <c:pt idx="5">
                  <c:v>1.27</c:v>
                </c:pt>
                <c:pt idx="6">
                  <c:v>#N/A</c:v>
                </c:pt>
                <c:pt idx="7">
                  <c:v>1.32</c:v>
                </c:pt>
                <c:pt idx="8">
                  <c:v>#N/A</c:v>
                </c:pt>
                <c:pt idx="9">
                  <c:v>0.97</c:v>
                </c:pt>
              </c:numCache>
            </c:numRef>
          </c:val>
          <c:extLst>
            <c:ext xmlns:c16="http://schemas.microsoft.com/office/drawing/2014/chart" uri="{C3380CC4-5D6E-409C-BE32-E72D297353CC}">
              <c16:uniqueId val="{00000005-BF9C-42A4-8AFE-2BEC03D329D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3.52</c:v>
                </c:pt>
                <c:pt idx="2">
                  <c:v>#N/A</c:v>
                </c:pt>
                <c:pt idx="3">
                  <c:v>4.6900000000000004</c:v>
                </c:pt>
                <c:pt idx="4">
                  <c:v>#N/A</c:v>
                </c:pt>
                <c:pt idx="5">
                  <c:v>6.77</c:v>
                </c:pt>
                <c:pt idx="6">
                  <c:v>#N/A</c:v>
                </c:pt>
                <c:pt idx="7">
                  <c:v>2.0099999999999998</c:v>
                </c:pt>
                <c:pt idx="8">
                  <c:v>#N/A</c:v>
                </c:pt>
                <c:pt idx="9">
                  <c:v>1.48</c:v>
                </c:pt>
              </c:numCache>
            </c:numRef>
          </c:val>
          <c:extLst>
            <c:ext xmlns:c16="http://schemas.microsoft.com/office/drawing/2014/chart" uri="{C3380CC4-5D6E-409C-BE32-E72D297353CC}">
              <c16:uniqueId val="{00000006-BF9C-42A4-8AFE-2BEC03D329D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3.33</c:v>
                </c:pt>
                <c:pt idx="2">
                  <c:v>#N/A</c:v>
                </c:pt>
                <c:pt idx="3">
                  <c:v>3.08</c:v>
                </c:pt>
                <c:pt idx="4">
                  <c:v>#N/A</c:v>
                </c:pt>
                <c:pt idx="5">
                  <c:v>3.12</c:v>
                </c:pt>
                <c:pt idx="6">
                  <c:v>#N/A</c:v>
                </c:pt>
                <c:pt idx="7">
                  <c:v>3.07</c:v>
                </c:pt>
                <c:pt idx="8">
                  <c:v>#N/A</c:v>
                </c:pt>
                <c:pt idx="9">
                  <c:v>3.17</c:v>
                </c:pt>
              </c:numCache>
            </c:numRef>
          </c:val>
          <c:extLst>
            <c:ext xmlns:c16="http://schemas.microsoft.com/office/drawing/2014/chart" uri="{C3380CC4-5D6E-409C-BE32-E72D297353CC}">
              <c16:uniqueId val="{00000007-BF9C-42A4-8AFE-2BEC03D329D7}"/>
            </c:ext>
          </c:extLst>
        </c:ser>
        <c:ser>
          <c:idx val="8"/>
          <c:order val="8"/>
          <c:tx>
            <c:strRef>
              <c:f>データシート!$A$35</c:f>
              <c:strCache>
                <c:ptCount val="1"/>
                <c:pt idx="0">
                  <c:v>団地造成事業会計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3.41</c:v>
                </c:pt>
                <c:pt idx="2">
                  <c:v>#N/A</c:v>
                </c:pt>
                <c:pt idx="3">
                  <c:v>3.95</c:v>
                </c:pt>
                <c:pt idx="4">
                  <c:v>#N/A</c:v>
                </c:pt>
                <c:pt idx="5">
                  <c:v>4.1399999999999997</c:v>
                </c:pt>
                <c:pt idx="6">
                  <c:v>#N/A</c:v>
                </c:pt>
                <c:pt idx="7">
                  <c:v>3.54</c:v>
                </c:pt>
                <c:pt idx="8">
                  <c:v>#N/A</c:v>
                </c:pt>
                <c:pt idx="9">
                  <c:v>3.35</c:v>
                </c:pt>
              </c:numCache>
            </c:numRef>
          </c:val>
          <c:extLst>
            <c:ext xmlns:c16="http://schemas.microsoft.com/office/drawing/2014/chart" uri="{C3380CC4-5D6E-409C-BE32-E72D297353CC}">
              <c16:uniqueId val="{00000008-BF9C-42A4-8AFE-2BEC03D329D7}"/>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7.95</c:v>
                </c:pt>
                <c:pt idx="2">
                  <c:v>#N/A</c:v>
                </c:pt>
                <c:pt idx="3">
                  <c:v>7.77</c:v>
                </c:pt>
                <c:pt idx="4">
                  <c:v>#N/A</c:v>
                </c:pt>
                <c:pt idx="5">
                  <c:v>8.2799999999999994</c:v>
                </c:pt>
                <c:pt idx="6">
                  <c:v>#N/A</c:v>
                </c:pt>
                <c:pt idx="7">
                  <c:v>8.2799999999999994</c:v>
                </c:pt>
                <c:pt idx="8">
                  <c:v>#N/A</c:v>
                </c:pt>
                <c:pt idx="9">
                  <c:v>8.26</c:v>
                </c:pt>
              </c:numCache>
            </c:numRef>
          </c:val>
          <c:extLst>
            <c:ext xmlns:c16="http://schemas.microsoft.com/office/drawing/2014/chart" uri="{C3380CC4-5D6E-409C-BE32-E72D297353CC}">
              <c16:uniqueId val="{00000009-BF9C-42A4-8AFE-2BEC03D329D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64641</c:v>
                </c:pt>
                <c:pt idx="5">
                  <c:v>63002</c:v>
                </c:pt>
                <c:pt idx="8">
                  <c:v>61652</c:v>
                </c:pt>
                <c:pt idx="11">
                  <c:v>61923</c:v>
                </c:pt>
                <c:pt idx="14">
                  <c:v>61225</c:v>
                </c:pt>
              </c:numCache>
            </c:numRef>
          </c:val>
          <c:extLst>
            <c:ext xmlns:c16="http://schemas.microsoft.com/office/drawing/2014/chart" uri="{C3380CC4-5D6E-409C-BE32-E72D297353CC}">
              <c16:uniqueId val="{00000000-A0D8-445C-8F42-660DF5DD61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60</c:v>
                </c:pt>
                <c:pt idx="3">
                  <c:v>2</c:v>
                </c:pt>
                <c:pt idx="6">
                  <c:v>2</c:v>
                </c:pt>
                <c:pt idx="9">
                  <c:v>1</c:v>
                </c:pt>
                <c:pt idx="12">
                  <c:v>4</c:v>
                </c:pt>
              </c:numCache>
            </c:numRef>
          </c:val>
          <c:extLst>
            <c:ext xmlns:c16="http://schemas.microsoft.com/office/drawing/2014/chart" uri="{C3380CC4-5D6E-409C-BE32-E72D297353CC}">
              <c16:uniqueId val="{00000001-A0D8-445C-8F42-660DF5DD61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94</c:v>
                </c:pt>
                <c:pt idx="3">
                  <c:v>95</c:v>
                </c:pt>
                <c:pt idx="6">
                  <c:v>100</c:v>
                </c:pt>
                <c:pt idx="9">
                  <c:v>99</c:v>
                </c:pt>
                <c:pt idx="12">
                  <c:v>101</c:v>
                </c:pt>
              </c:numCache>
            </c:numRef>
          </c:val>
          <c:extLst>
            <c:ext xmlns:c16="http://schemas.microsoft.com/office/drawing/2014/chart" uri="{C3380CC4-5D6E-409C-BE32-E72D297353CC}">
              <c16:uniqueId val="{00000002-A0D8-445C-8F42-660DF5DD61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D8-445C-8F42-660DF5DD61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2924</c:v>
                </c:pt>
                <c:pt idx="3">
                  <c:v>2958</c:v>
                </c:pt>
                <c:pt idx="6">
                  <c:v>2761</c:v>
                </c:pt>
                <c:pt idx="9">
                  <c:v>2447</c:v>
                </c:pt>
                <c:pt idx="12">
                  <c:v>2072</c:v>
                </c:pt>
              </c:numCache>
            </c:numRef>
          </c:val>
          <c:extLst>
            <c:ext xmlns:c16="http://schemas.microsoft.com/office/drawing/2014/chart" uri="{C3380CC4-5D6E-409C-BE32-E72D297353CC}">
              <c16:uniqueId val="{00000004-A0D8-445C-8F42-660DF5DD61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17133</c:v>
                </c:pt>
                <c:pt idx="3">
                  <c:v>18333</c:v>
                </c:pt>
                <c:pt idx="6">
                  <c:v>19666</c:v>
                </c:pt>
                <c:pt idx="9">
                  <c:v>21000</c:v>
                </c:pt>
                <c:pt idx="12">
                  <c:v>22333</c:v>
                </c:pt>
              </c:numCache>
            </c:numRef>
          </c:val>
          <c:extLst>
            <c:ext xmlns:c16="http://schemas.microsoft.com/office/drawing/2014/chart" uri="{C3380CC4-5D6E-409C-BE32-E72D297353CC}">
              <c16:uniqueId val="{00000005-A0D8-445C-8F42-660DF5DD61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D8-445C-8F42-660DF5DD61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81101</c:v>
                </c:pt>
                <c:pt idx="3">
                  <c:v>78755</c:v>
                </c:pt>
                <c:pt idx="6">
                  <c:v>76764</c:v>
                </c:pt>
                <c:pt idx="9">
                  <c:v>75274</c:v>
                </c:pt>
                <c:pt idx="12">
                  <c:v>72793</c:v>
                </c:pt>
              </c:numCache>
            </c:numRef>
          </c:val>
          <c:extLst>
            <c:ext xmlns:c16="http://schemas.microsoft.com/office/drawing/2014/chart" uri="{C3380CC4-5D6E-409C-BE32-E72D297353CC}">
              <c16:uniqueId val="{00000007-A0D8-445C-8F42-660DF5DD619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36671</c:v>
                </c:pt>
                <c:pt idx="2">
                  <c:v>#N/A</c:v>
                </c:pt>
                <c:pt idx="3">
                  <c:v>#N/A</c:v>
                </c:pt>
                <c:pt idx="4">
                  <c:v>37141</c:v>
                </c:pt>
                <c:pt idx="5">
                  <c:v>#N/A</c:v>
                </c:pt>
                <c:pt idx="6">
                  <c:v>#N/A</c:v>
                </c:pt>
                <c:pt idx="7">
                  <c:v>37641</c:v>
                </c:pt>
                <c:pt idx="8">
                  <c:v>#N/A</c:v>
                </c:pt>
                <c:pt idx="9">
                  <c:v>#N/A</c:v>
                </c:pt>
                <c:pt idx="10">
                  <c:v>36898</c:v>
                </c:pt>
                <c:pt idx="11">
                  <c:v>#N/A</c:v>
                </c:pt>
                <c:pt idx="12">
                  <c:v>#N/A</c:v>
                </c:pt>
                <c:pt idx="13">
                  <c:v>36078</c:v>
                </c:pt>
                <c:pt idx="14">
                  <c:v>#N/A</c:v>
                </c:pt>
              </c:numCache>
            </c:numRef>
          </c:val>
          <c:smooth val="0"/>
          <c:extLst>
            <c:ext xmlns:c16="http://schemas.microsoft.com/office/drawing/2014/chart" uri="{C3380CC4-5D6E-409C-BE32-E72D297353CC}">
              <c16:uniqueId val="{00000008-A0D8-445C-8F42-660DF5DD619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848540</c:v>
                </c:pt>
                <c:pt idx="5">
                  <c:v>857049</c:v>
                </c:pt>
                <c:pt idx="8">
                  <c:v>835968</c:v>
                </c:pt>
                <c:pt idx="11">
                  <c:v>806264</c:v>
                </c:pt>
                <c:pt idx="14">
                  <c:v>767529</c:v>
                </c:pt>
              </c:numCache>
            </c:numRef>
          </c:val>
          <c:extLst>
            <c:ext xmlns:c16="http://schemas.microsoft.com/office/drawing/2014/chart" uri="{C3380CC4-5D6E-409C-BE32-E72D297353CC}">
              <c16:uniqueId val="{00000000-48BA-4D05-8E6C-913E492D7D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11328</c:v>
                </c:pt>
                <c:pt idx="5">
                  <c:v>10929</c:v>
                </c:pt>
                <c:pt idx="8">
                  <c:v>10614</c:v>
                </c:pt>
                <c:pt idx="11">
                  <c:v>10320</c:v>
                </c:pt>
                <c:pt idx="14">
                  <c:v>10196</c:v>
                </c:pt>
              </c:numCache>
            </c:numRef>
          </c:val>
          <c:extLst>
            <c:ext xmlns:c16="http://schemas.microsoft.com/office/drawing/2014/chart" uri="{C3380CC4-5D6E-409C-BE32-E72D297353CC}">
              <c16:uniqueId val="{00000001-48BA-4D05-8E6C-913E492D7D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85910</c:v>
                </c:pt>
                <c:pt idx="5">
                  <c:v>126715</c:v>
                </c:pt>
                <c:pt idx="8">
                  <c:v>150101</c:v>
                </c:pt>
                <c:pt idx="11">
                  <c:v>197549</c:v>
                </c:pt>
                <c:pt idx="14">
                  <c:v>199893</c:v>
                </c:pt>
              </c:numCache>
            </c:numRef>
          </c:val>
          <c:extLst>
            <c:ext xmlns:c16="http://schemas.microsoft.com/office/drawing/2014/chart" uri="{C3380CC4-5D6E-409C-BE32-E72D297353CC}">
              <c16:uniqueId val="{00000002-48BA-4D05-8E6C-913E492D7D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BA-4D05-8E6C-913E492D7D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BA-4D05-8E6C-913E492D7D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879</c:v>
                </c:pt>
                <c:pt idx="3">
                  <c:v>788</c:v>
                </c:pt>
                <c:pt idx="6">
                  <c:v>697</c:v>
                </c:pt>
                <c:pt idx="9">
                  <c:v>1350</c:v>
                </c:pt>
                <c:pt idx="12">
                  <c:v>1138</c:v>
                </c:pt>
              </c:numCache>
            </c:numRef>
          </c:val>
          <c:extLst>
            <c:ext xmlns:c16="http://schemas.microsoft.com/office/drawing/2014/chart" uri="{C3380CC4-5D6E-409C-BE32-E72D297353CC}">
              <c16:uniqueId val="{00000005-48BA-4D05-8E6C-913E492D7D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184515</c:v>
                </c:pt>
                <c:pt idx="3">
                  <c:v>172617</c:v>
                </c:pt>
                <c:pt idx="6">
                  <c:v>166659</c:v>
                </c:pt>
                <c:pt idx="9">
                  <c:v>170924</c:v>
                </c:pt>
                <c:pt idx="12">
                  <c:v>166197</c:v>
                </c:pt>
              </c:numCache>
            </c:numRef>
          </c:val>
          <c:extLst>
            <c:ext xmlns:c16="http://schemas.microsoft.com/office/drawing/2014/chart" uri="{C3380CC4-5D6E-409C-BE32-E72D297353CC}">
              <c16:uniqueId val="{00000006-48BA-4D05-8E6C-913E492D7D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8BA-4D05-8E6C-913E492D7D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19241</c:v>
                </c:pt>
                <c:pt idx="3">
                  <c:v>20422</c:v>
                </c:pt>
                <c:pt idx="6">
                  <c:v>21281</c:v>
                </c:pt>
                <c:pt idx="9">
                  <c:v>20916</c:v>
                </c:pt>
                <c:pt idx="12">
                  <c:v>21006</c:v>
                </c:pt>
              </c:numCache>
            </c:numRef>
          </c:val>
          <c:extLst>
            <c:ext xmlns:c16="http://schemas.microsoft.com/office/drawing/2014/chart" uri="{C3380CC4-5D6E-409C-BE32-E72D297353CC}">
              <c16:uniqueId val="{00000008-48BA-4D05-8E6C-913E492D7D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1131</c:v>
                </c:pt>
                <c:pt idx="3">
                  <c:v>961</c:v>
                </c:pt>
                <c:pt idx="6">
                  <c:v>792</c:v>
                </c:pt>
                <c:pt idx="9">
                  <c:v>622</c:v>
                </c:pt>
                <c:pt idx="12">
                  <c:v>452</c:v>
                </c:pt>
              </c:numCache>
            </c:numRef>
          </c:val>
          <c:extLst>
            <c:ext xmlns:c16="http://schemas.microsoft.com/office/drawing/2014/chart" uri="{C3380CC4-5D6E-409C-BE32-E72D297353CC}">
              <c16:uniqueId val="{00000009-48BA-4D05-8E6C-913E492D7D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1375378</c:v>
                </c:pt>
                <c:pt idx="3">
                  <c:v>1390667</c:v>
                </c:pt>
                <c:pt idx="6">
                  <c:v>1375840</c:v>
                </c:pt>
                <c:pt idx="9">
                  <c:v>1352623</c:v>
                </c:pt>
                <c:pt idx="12">
                  <c:v>1324357</c:v>
                </c:pt>
              </c:numCache>
            </c:numRef>
          </c:val>
          <c:extLst>
            <c:ext xmlns:c16="http://schemas.microsoft.com/office/drawing/2014/chart" uri="{C3380CC4-5D6E-409C-BE32-E72D297353CC}">
              <c16:uniqueId val="{0000000A-48BA-4D05-8E6C-913E492D7D3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635365</c:v>
                </c:pt>
                <c:pt idx="2">
                  <c:v>#N/A</c:v>
                </c:pt>
                <c:pt idx="3">
                  <c:v>#N/A</c:v>
                </c:pt>
                <c:pt idx="4">
                  <c:v>590762</c:v>
                </c:pt>
                <c:pt idx="5">
                  <c:v>#N/A</c:v>
                </c:pt>
                <c:pt idx="6">
                  <c:v>#N/A</c:v>
                </c:pt>
                <c:pt idx="7">
                  <c:v>568584</c:v>
                </c:pt>
                <c:pt idx="8">
                  <c:v>#N/A</c:v>
                </c:pt>
                <c:pt idx="9">
                  <c:v>#N/A</c:v>
                </c:pt>
                <c:pt idx="10">
                  <c:v>532302</c:v>
                </c:pt>
                <c:pt idx="11">
                  <c:v>#N/A</c:v>
                </c:pt>
                <c:pt idx="12">
                  <c:v>#N/A</c:v>
                </c:pt>
                <c:pt idx="13">
                  <c:v>535531</c:v>
                </c:pt>
                <c:pt idx="14">
                  <c:v>#N/A</c:v>
                </c:pt>
              </c:numCache>
            </c:numRef>
          </c:val>
          <c:smooth val="0"/>
          <c:extLst>
            <c:ext xmlns:c16="http://schemas.microsoft.com/office/drawing/2014/chart" uri="{C3380CC4-5D6E-409C-BE32-E72D297353CC}">
              <c16:uniqueId val="{0000000B-48BA-4D05-8E6C-913E492D7D3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64588</c:v>
                </c:pt>
                <c:pt idx="1">
                  <c:v>92038</c:v>
                </c:pt>
                <c:pt idx="2">
                  <c:v>83283</c:v>
                </c:pt>
              </c:numCache>
            </c:numRef>
          </c:val>
          <c:extLst>
            <c:ext xmlns:c16="http://schemas.microsoft.com/office/drawing/2014/chart" uri="{C3380CC4-5D6E-409C-BE32-E72D297353CC}">
              <c16:uniqueId val="{00000000-1B5F-4FFC-B0C7-DDB9124B34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3082</c:v>
                </c:pt>
                <c:pt idx="2">
                  <c:v>5708</c:v>
                </c:pt>
              </c:numCache>
            </c:numRef>
          </c:val>
          <c:extLst>
            <c:ext xmlns:c16="http://schemas.microsoft.com/office/drawing/2014/chart" uri="{C3380CC4-5D6E-409C-BE32-E72D297353CC}">
              <c16:uniqueId val="{00000001-1B5F-4FFC-B0C7-DDB9124B34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26004</c:v>
                </c:pt>
                <c:pt idx="1">
                  <c:v>31989</c:v>
                </c:pt>
                <c:pt idx="2">
                  <c:v>34072</c:v>
                </c:pt>
              </c:numCache>
            </c:numRef>
          </c:val>
          <c:extLst>
            <c:ext xmlns:c16="http://schemas.microsoft.com/office/drawing/2014/chart" uri="{C3380CC4-5D6E-409C-BE32-E72D297353CC}">
              <c16:uniqueId val="{00000002-1B5F-4FFC-B0C7-DDB9124B34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元利償還金については、過去に発行した県債の償還終了に伴い減少したため、前年度から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満期一括償還地方債については、発行額の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を減債基金に積み立てており、市場公募による県債発行を毎年実施していることから、年度割相当額も毎年増加傾向にある。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算入公債費等については、交付税に算入された元利償還金等が減少したため、対前年度比で減少した。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引き続き、適正な県債管理に努める。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毎年度の積立額を発行額の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としており、減債基金残高と減債基金積立相当額に乖離は生じていない。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4"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臨時財政対策債の減等によって地方債</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億円減少したこと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定年延長の影響で退職手当負担見込額が</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47</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円減少</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将来負担額は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減債基金など県債の償還金に充当可能な基金残高が増加した一方、</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減少により充当可能財源等は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これらにより、将来負担比率の分子は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今後も引き続き適正に県債を管理し、将来負担比率の維持・低減に努める。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・減債基金は臨時財政対策債償還基金費の積立等により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億円増加、その他の特定目的基金は県有施設長寿命化等推進基金の積立等により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億円増加した一方で、財政調整基金は新型コロナウイルス感染症関連の国庫返還金分の取り崩し等により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億円減少したため、基金全体としては、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・その他基金は事業を実施するための必要額の積立てや取崩しにより増減があるものだが、財政調整基金は、大規模災害への備えや年度間　    </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調整を図るため、一定規模の残高の確保に努める。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・県有施設長寿命化等推進基金：</a:t>
          </a:r>
          <a:r>
            <a:rPr lang="ja-JP" altLang="en-US" sz="1300" b="0" i="0">
              <a:solidFill>
                <a:schemeClr val="tx1"/>
              </a:solidFill>
              <a:effectLst/>
              <a:latin typeface="ＭＳ Ｐゴシック" panose="020B0600070205080204" pitchFamily="50" charset="-128"/>
              <a:ea typeface="ＭＳ Ｐゴシック" panose="020B0600070205080204" pitchFamily="50" charset="-128"/>
              <a:cs typeface="+mn-cs"/>
            </a:rPr>
            <a:t>県庁舎、県立学校、警察施設その他の県有施設の改修等による長寿命化、建替えによる更新等を計画的に推進するための経費の財源に充てるための基金</a:t>
          </a:r>
          <a:endParaRPr lang="en-US" altLang="ja-JP" sz="1300" b="0" i="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tx1"/>
              </a:solidFill>
              <a:effectLst/>
              <a:latin typeface="ＭＳ Ｐゴシック" panose="020B0600070205080204" pitchFamily="50" charset="-128"/>
              <a:ea typeface="ＭＳ Ｐゴシック" panose="020B0600070205080204" pitchFamily="50" charset="-128"/>
            </a:rPr>
            <a:t>・公立学校一人一台端末等整備基金：初等中等教育段階の公立学校における一人一台端末又は障害のある児童生徒が当該端末を使用する場合に必要となる入出力を支援するための装置の整備に係る事業に必要な費用に充てるための基金</a:t>
          </a:r>
          <a:endParaRPr lang="en-US" altLang="ja-JP" sz="1300">
            <a:solidFill>
              <a:schemeClr val="tx1"/>
            </a:solidFill>
            <a:effectLst/>
            <a:latin typeface="ＭＳ Ｐゴシック" panose="020B0600070205080204" pitchFamily="50" charset="-128"/>
            <a:ea typeface="ＭＳ Ｐゴシック" panose="020B0600070205080204" pitchFamily="50" charset="-128"/>
          </a:endParaRPr>
        </a:p>
        <a:p>
          <a:r>
            <a:rPr lang="ja-JP" altLang="en-US" sz="1300">
              <a:solidFill>
                <a:schemeClr val="tx1"/>
              </a:solidFill>
              <a:effectLst/>
              <a:latin typeface="ＭＳ Ｐゴシック" panose="020B0600070205080204" pitchFamily="50" charset="-128"/>
              <a:ea typeface="ＭＳ Ｐゴシック" panose="020B0600070205080204" pitchFamily="50" charset="-128"/>
            </a:rPr>
            <a:t>・地域医療介護総合確保基金：地域において効率的かつ質の高い医療提供体制を構築するとともに地域包括ケアシステムを構築することを通じ、地域における医療及び介護の総合的な確保を推進するための基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・新型コロナウイルス感染症対策関連制度融資基金：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新型コロナウイルス感染症の拡大の影響を受けた事業者の経営の安定化を図ることを目的とした制度融資の運営に要する経費の財源に充てるための基金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・国民スポーツ大会・全国障害者スポーツ大会開催基金：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第八十三回国民スポーツ大会及び第二十八回全国障害者スポーツ大会の開催に要する経費の財源に充てるための基金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・県有施設長寿命化等推進基金：後年度の財政負担平準化のため、新たに基金を設置し、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億円を積み立てたことにより増加。</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・公立学校一人一台端末等整備基金：後年度の事業を実施するための必要額を積み立てたことにより、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退職手当基金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定年引上げに伴う退職手当の増加に充当するため、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を取り崩したことにより減少。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・県有施設長寿命化等推進基金：長寿命化、建替えによる更新等を踏まえ、計画的に積立及び取り崩しを予定。</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・公立学校一人一台端末等整備基金：令和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年度までに公立学校（義務教育段階）における一人一台端末を更新するために必要な経費の積立及び取り崩しを予定。</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・国民スポーツ大会・全国障害者スポーツ大会開催基金：令和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年度の本県開催に向けて、後年度の財政負担軽減のため、積立及び取り崩しを予定。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令和５年度に積み立てた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新型コロナウイルス感染症関連の国庫返還金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取り崩して返還金に充当したこと等により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・毎年度の予算編成において多額の基金取崩しを計上する（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）厳しい状況が続いており、今後も大規模災害等に備えるため、一定規模の残高の確保に努めていく。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年度当初予算において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億円を取崩し</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年度に普通交付税で措置された「臨時財政対策債償還基金費」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億円取り崩した一方で、令和６年度に普通交付税で措置された「臨時財政対策債償還基金費」を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億円積立てた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・満期一括償還方式による県債及び臨時財政対策債の元金償還に備える基金として計画的に活用していく。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年度単年度の財政力指数は、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社会保障関係経費の増等により基準財政需要額が増加している一方で、企業業績が好調に推移していることによる法人事業税の増等により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基準財政収入額が増加した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ことから前年度より改善された。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0.61→R6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３か年平均の指数では、今回算定から除かれる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回ったことから、対前年度比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2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県税収入等の増により、分母である経常一般財源等の額が増加した一方で、定年引上げに伴う退職手当の増や給与改定による人件費の増等により、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分子である経常的経費に充当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一般財源等の額が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大幅に増加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引き続き、経常的な歳出の削減を行うとともに、県税の徴収率向上や広告料収入などの増額確保に取り組み、財政の弾力性確保に努める。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28222</xdr:rowOff>
    </xdr:from>
    <xdr:to>
      <xdr:col>23</xdr:col>
      <xdr:colOff>133350</xdr:colOff>
      <xdr:row>62</xdr:row>
      <xdr:rowOff>17639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667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28222</xdr:rowOff>
    </xdr:from>
    <xdr:to>
      <xdr:col>19</xdr:col>
      <xdr:colOff>133350</xdr:colOff>
      <xdr:row>62</xdr:row>
      <xdr:rowOff>151695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8667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62</xdr:row>
      <xdr:rowOff>151695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71100"/>
          <a:ext cx="889000" cy="7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64</xdr:row>
      <xdr:rowOff>170745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71100"/>
          <a:ext cx="889000" cy="10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59566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148872</xdr:rowOff>
    </xdr:from>
    <xdr:to>
      <xdr:col>19</xdr:col>
      <xdr:colOff>184150</xdr:colOff>
      <xdr:row>61</xdr:row>
      <xdr:rowOff>79022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89199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0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100895</xdr:rowOff>
    </xdr:from>
    <xdr:to>
      <xdr:col>15</xdr:col>
      <xdr:colOff>133350</xdr:colOff>
      <xdr:row>63</xdr:row>
      <xdr:rowOff>31045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41222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119945</xdr:rowOff>
    </xdr:from>
    <xdr:to>
      <xdr:col>7</xdr:col>
      <xdr:colOff>31750</xdr:colOff>
      <xdr:row>65</xdr:row>
      <xdr:rowOff>50095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60272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6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都道府県に属する多くの事務事業・権限が移譲されている政令指定都市が本県にはないこともあり、グループ内平均を上回った状況が続いている。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新型コロナウイルス感染症等への対応の減により物件費が減少した一方、</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定年引き上げに伴う退職手当の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増や給与改定による人件費の増等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3,486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引き続き経費の削減に取り組んでいく。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40906</xdr:rowOff>
    </xdr:from>
    <xdr:to>
      <xdr:col>23</xdr:col>
      <xdr:colOff>133350</xdr:colOff>
      <xdr:row>85</xdr:row>
      <xdr:rowOff>87638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14156"/>
          <a:ext cx="8382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40906</xdr:rowOff>
    </xdr:from>
    <xdr:to>
      <xdr:col>19</xdr:col>
      <xdr:colOff>133350</xdr:colOff>
      <xdr:row>86</xdr:row>
      <xdr:rowOff>7293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14156"/>
          <a:ext cx="889000" cy="1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122211</xdr:rowOff>
    </xdr:from>
    <xdr:to>
      <xdr:col>15</xdr:col>
      <xdr:colOff>82550</xdr:colOff>
      <xdr:row>86</xdr:row>
      <xdr:rowOff>7293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95461"/>
          <a:ext cx="889000" cy="5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1051</xdr:rowOff>
    </xdr:from>
    <xdr:to>
      <xdr:col>11</xdr:col>
      <xdr:colOff>31750</xdr:colOff>
      <xdr:row>85</xdr:row>
      <xdr:rowOff>122211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574301"/>
          <a:ext cx="889000" cy="1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36838</xdr:rowOff>
    </xdr:from>
    <xdr:to>
      <xdr:col>23</xdr:col>
      <xdr:colOff>184150</xdr:colOff>
      <xdr:row>85</xdr:row>
      <xdr:rowOff>138438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8915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8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161556</xdr:rowOff>
    </xdr:from>
    <xdr:to>
      <xdr:col>19</xdr:col>
      <xdr:colOff>184150</xdr:colOff>
      <xdr:row>85</xdr:row>
      <xdr:rowOff>91706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76483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4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127943</xdr:rowOff>
    </xdr:from>
    <xdr:to>
      <xdr:col>15</xdr:col>
      <xdr:colOff>133350</xdr:colOff>
      <xdr:row>86</xdr:row>
      <xdr:rowOff>58093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42870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8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71411</xdr:rowOff>
    </xdr:from>
    <xdr:to>
      <xdr:col>11</xdr:col>
      <xdr:colOff>82550</xdr:colOff>
      <xdr:row>86</xdr:row>
      <xdr:rowOff>1561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4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157788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3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121701</xdr:rowOff>
    </xdr:from>
    <xdr:to>
      <xdr:col>7</xdr:col>
      <xdr:colOff>31750</xdr:colOff>
      <xdr:row>85</xdr:row>
      <xdr:rowOff>51851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36628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0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ラスパイレス指数の比較では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年々国との乖離が小さくなっており、令和６年度は同水準となった。昇給期や給料表上の引上率、職員構成の違い等、プラスとマイナスの要素はぞれぞれあるものの、総じて国と同水準に落ち着いた。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なお、給与水準の比較指標として、ラスパイレス指数は基本給のみを比較した指数であるが、基本給に諸手当を加えた平均給与月額では、群馬県は国をおよそ１１．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今後も引き続き適正な給与水準の維持に努めていく。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10161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58420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グループ内には政令指定都市を有する府県が多数含まれていることもあり、グループ内順位は１４位となっているが、事業の見直しや事務の簡素効率化などに取り組み、効率的で機能的な執行体制を構築してきた。</a:t>
          </a:r>
        </a:p>
        <a:p>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その結果、政令指定都市を有する道府県及び東京都を除く全国３１県の中では、群馬県の一般行政部門の職員数は少ない方から２番目となっている。</a:t>
          </a:r>
        </a:p>
        <a:p>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今後も、引き続き既存事業や仕事の仕方を見直し、適正な定員管理に努めていく。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84924</xdr:rowOff>
    </xdr:from>
    <xdr:to>
      <xdr:col>81</xdr:col>
      <xdr:colOff>44450</xdr:colOff>
      <xdr:row>64</xdr:row>
      <xdr:rowOff>91956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057724"/>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69912</xdr:rowOff>
    </xdr:from>
    <xdr:to>
      <xdr:col>77</xdr:col>
      <xdr:colOff>44450</xdr:colOff>
      <xdr:row>64</xdr:row>
      <xdr:rowOff>84924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042712"/>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69912</xdr:rowOff>
    </xdr:from>
    <xdr:to>
      <xdr:col>72</xdr:col>
      <xdr:colOff>203200</xdr:colOff>
      <xdr:row>64</xdr:row>
      <xdr:rowOff>75789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1042712"/>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59846</xdr:rowOff>
    </xdr:from>
    <xdr:to>
      <xdr:col>68</xdr:col>
      <xdr:colOff>152400</xdr:colOff>
      <xdr:row>64</xdr:row>
      <xdr:rowOff>75789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032646"/>
          <a:ext cx="8890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41156</xdr:rowOff>
    </xdr:from>
    <xdr:to>
      <xdr:col>81</xdr:col>
      <xdr:colOff>95250</xdr:colOff>
      <xdr:row>64</xdr:row>
      <xdr:rowOff>142756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0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13233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98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34124</xdr:rowOff>
    </xdr:from>
    <xdr:to>
      <xdr:col>77</xdr:col>
      <xdr:colOff>95250</xdr:colOff>
      <xdr:row>64</xdr:row>
      <xdr:rowOff>135724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0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120501</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09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19112</xdr:rowOff>
    </xdr:from>
    <xdr:to>
      <xdr:col>73</xdr:col>
      <xdr:colOff>44450</xdr:colOff>
      <xdr:row>64</xdr:row>
      <xdr:rowOff>120712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9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105489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07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24989</xdr:rowOff>
    </xdr:from>
    <xdr:to>
      <xdr:col>68</xdr:col>
      <xdr:colOff>203200</xdr:colOff>
      <xdr:row>64</xdr:row>
      <xdr:rowOff>126589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111366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08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9046</xdr:rowOff>
    </xdr:from>
    <xdr:to>
      <xdr:col>64</xdr:col>
      <xdr:colOff>152400</xdr:colOff>
      <xdr:row>64</xdr:row>
      <xdr:rowOff>110646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9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95423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0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分母となる県の財政規模が税収の増等により増加したことに加え、分子となる県債の元利償還金等が減少した結果、実質公債費比率は前年度に比べて</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ポイント減少（改善）した。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38</xdr:row>
      <xdr:rowOff>107950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60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121355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6230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38</xdr:row>
      <xdr:rowOff>121355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636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39</xdr:row>
      <xdr:rowOff>30339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364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70555</xdr:rowOff>
    </xdr:from>
    <xdr:to>
      <xdr:col>68</xdr:col>
      <xdr:colOff>203200</xdr:colOff>
      <xdr:row>39</xdr:row>
      <xdr:rowOff>705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10882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58"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分母となる県の財政規模が税収の増等により増加したことに加え、県債残高の減少や県債の償還等に充当可能な基金残高が増加したこと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により、比率の分子である将来負担額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の増加を抑制できた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この結果、将来負担比率は前年度に比べて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減少（改善）した。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163830</xdr:rowOff>
    </xdr:from>
    <xdr:to>
      <xdr:col>81</xdr:col>
      <xdr:colOff>44450</xdr:colOff>
      <xdr:row>18</xdr:row>
      <xdr:rowOff>9754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078480"/>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9754</xdr:rowOff>
    </xdr:from>
    <xdr:to>
      <xdr:col>77</xdr:col>
      <xdr:colOff>44450</xdr:colOff>
      <xdr:row>18</xdr:row>
      <xdr:rowOff>64287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095854"/>
          <a:ext cx="889000" cy="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64287</xdr:rowOff>
    </xdr:from>
    <xdr:to>
      <xdr:col>72</xdr:col>
      <xdr:colOff>203200</xdr:colOff>
      <xdr:row>18</xdr:row>
      <xdr:rowOff>70561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15038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70561</xdr:rowOff>
    </xdr:from>
    <xdr:to>
      <xdr:col>68</xdr:col>
      <xdr:colOff>152400</xdr:colOff>
      <xdr:row>18</xdr:row>
      <xdr:rowOff>169012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156661"/>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113030</xdr:rowOff>
    </xdr:from>
    <xdr:to>
      <xdr:col>81</xdr:col>
      <xdr:colOff>95250</xdr:colOff>
      <xdr:row>18</xdr:row>
      <xdr:rowOff>43180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129557</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130404</xdr:rowOff>
    </xdr:from>
    <xdr:to>
      <xdr:col>77</xdr:col>
      <xdr:colOff>95250</xdr:colOff>
      <xdr:row>18</xdr:row>
      <xdr:rowOff>60554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70731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13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13487</xdr:rowOff>
    </xdr:from>
    <xdr:to>
      <xdr:col>73</xdr:col>
      <xdr:colOff>44450</xdr:colOff>
      <xdr:row>18</xdr:row>
      <xdr:rowOff>115087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125264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19761</xdr:rowOff>
    </xdr:from>
    <xdr:to>
      <xdr:col>68</xdr:col>
      <xdr:colOff>203200</xdr:colOff>
      <xdr:row>18</xdr:row>
      <xdr:rowOff>121361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1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131538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118212</xdr:rowOff>
    </xdr:from>
    <xdr:to>
      <xdr:col>64</xdr:col>
      <xdr:colOff>152400</xdr:colOff>
      <xdr:row>19</xdr:row>
      <xdr:rowOff>48361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204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58539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グループ内には政令指定都市を有する府県が多数含まれており、県費負担教職員の給与負担等が政令指定都市へ移譲された平成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年度以降グループ内平均を上回っている。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したが、これは、定年引き上げに伴う退職手当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や給与改定に伴う人件費の増加により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、人件費に充当する一般財源等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引き続き業務や組織の見直しによる適正な定員管理に努める。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38</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0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39</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0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95250</xdr:rowOff>
    </xdr:from>
    <xdr:to>
      <xdr:col>15</xdr:col>
      <xdr:colOff>98425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38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40</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389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127000</xdr:rowOff>
    </xdr:from>
    <xdr:to>
      <xdr:col>20</xdr:col>
      <xdr:colOff>38100</xdr:colOff>
      <xdr:row>37</xdr:row>
      <xdr:rowOff>57150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44450</xdr:rowOff>
    </xdr:from>
    <xdr:to>
      <xdr:col>11</xdr:col>
      <xdr:colOff>60325</xdr:colOff>
      <xdr:row>37</xdr:row>
      <xdr:rowOff>146050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物件費に充当した一般財源等の額はわずかに増加したが、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分母である経常一般財源等総額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引き続き、徹底した事業の見直し等により、経費節減に努める。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額が増加しているものの、障害児通所支援県費負担や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特定医療対策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の増などにより、扶助費は増加したため、経常収支比率に占める割合は前年度に比べ</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近年、障害者施策や高齢者施策等の社会保障関係経費の増に伴い増加傾向にあるため、引き続き各種制度の適正な運営に努める。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462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分母である経常一般財源等総額は増加した一方で、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の増等により充当する一般財源等総額が増加した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各種経常的経費については、引き続き節減に努める。   </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福祉医療補助や子どものための教育・保育給付費負担の増等により、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補助費等に充当した一般財源等は増加したが、分母である経常一般財源等総額も増加したことにより、前年度より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引き続き、県単補助金等についてさらに整理統合を図るなど、事業の見直しを行っていく。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5080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146050</xdr:rowOff>
    </xdr:from>
    <xdr:to>
      <xdr:col>78</xdr:col>
      <xdr:colOff>69850</xdr:colOff>
      <xdr:row>34</xdr:row>
      <xdr:rowOff>5080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0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68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34</xdr:row>
      <xdr:rowOff>20320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689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26687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125730</xdr:rowOff>
    </xdr:from>
    <xdr:to>
      <xdr:col>78</xdr:col>
      <xdr:colOff>120650</xdr:colOff>
      <xdr:row>34</xdr:row>
      <xdr:rowOff>55880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66057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95250</xdr:rowOff>
    </xdr:from>
    <xdr:to>
      <xdr:col>74</xdr:col>
      <xdr:colOff>31750</xdr:colOff>
      <xdr:row>34</xdr:row>
      <xdr:rowOff>25400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35577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額が増加した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ことに加え、公債費が減少したこと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引き続き適正な県債管理に努める。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45357</xdr:rowOff>
    </xdr:from>
    <xdr:to>
      <xdr:col>24</xdr:col>
      <xdr:colOff>25400</xdr:colOff>
      <xdr:row>75</xdr:row>
      <xdr:rowOff>37193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326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37193</xdr:rowOff>
    </xdr:from>
    <xdr:to>
      <xdr:col>19</xdr:col>
      <xdr:colOff>187325</xdr:colOff>
      <xdr:row>75</xdr:row>
      <xdr:rowOff>53522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95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78015</xdr:rowOff>
    </xdr:from>
    <xdr:to>
      <xdr:col>15</xdr:col>
      <xdr:colOff>98425</xdr:colOff>
      <xdr:row>75</xdr:row>
      <xdr:rowOff>53522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653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78015</xdr:rowOff>
    </xdr:from>
    <xdr:to>
      <xdr:col>11</xdr:col>
      <xdr:colOff>9525</xdr:colOff>
      <xdr:row>76</xdr:row>
      <xdr:rowOff>29029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65315"/>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166007</xdr:rowOff>
    </xdr:from>
    <xdr:to>
      <xdr:col>24</xdr:col>
      <xdr:colOff>76200</xdr:colOff>
      <xdr:row>74</xdr:row>
      <xdr:rowOff>96157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11084</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2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157843</xdr:rowOff>
    </xdr:from>
    <xdr:to>
      <xdr:col>20</xdr:col>
      <xdr:colOff>38100</xdr:colOff>
      <xdr:row>75</xdr:row>
      <xdr:rowOff>87993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98170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27215</xdr:rowOff>
    </xdr:from>
    <xdr:to>
      <xdr:col>11</xdr:col>
      <xdr:colOff>60325</xdr:colOff>
      <xdr:row>74</xdr:row>
      <xdr:rowOff>128815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138992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149679</xdr:rowOff>
    </xdr:from>
    <xdr:to>
      <xdr:col>6</xdr:col>
      <xdr:colOff>171450</xdr:colOff>
      <xdr:row>76</xdr:row>
      <xdr:rowOff>79829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90005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定年引上げ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に伴う退職手当の増や給与改定による人件費の増等により、分子である経常的経費に充当した一般財源等の額が増加したため、前年度から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a:t>
          </a:r>
          <a:endParaRPr kumimoji="0"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各種経常的経費については、引き続き節減に努める。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158750</xdr:rowOff>
    </xdr:from>
    <xdr:to>
      <xdr:col>82</xdr:col>
      <xdr:colOff>107950</xdr:colOff>
      <xdr:row>77</xdr:row>
      <xdr:rowOff>95250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175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77</xdr:row>
      <xdr:rowOff>82550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17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38100</xdr:rowOff>
    </xdr:from>
    <xdr:to>
      <xdr:col>73</xdr:col>
      <xdr:colOff>180975</xdr:colOff>
      <xdr:row>77</xdr:row>
      <xdr:rowOff>82550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54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38100</xdr:rowOff>
    </xdr:from>
    <xdr:to>
      <xdr:col>69</xdr:col>
      <xdr:colOff>92075</xdr:colOff>
      <xdr:row>78</xdr:row>
      <xdr:rowOff>139700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5400"/>
          <a:ext cx="889000" cy="7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44450</xdr:rowOff>
    </xdr:from>
    <xdr:to>
      <xdr:col>82</xdr:col>
      <xdr:colOff>158750</xdr:colOff>
      <xdr:row>77</xdr:row>
      <xdr:rowOff>146050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60977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107950</xdr:rowOff>
    </xdr:from>
    <xdr:to>
      <xdr:col>78</xdr:col>
      <xdr:colOff>120650</xdr:colOff>
      <xdr:row>76</xdr:row>
      <xdr:rowOff>38100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48277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3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31750</xdr:rowOff>
    </xdr:from>
    <xdr:to>
      <xdr:col>74</xdr:col>
      <xdr:colOff>31750</xdr:colOff>
      <xdr:row>77</xdr:row>
      <xdr:rowOff>133350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158750</xdr:rowOff>
    </xdr:from>
    <xdr:to>
      <xdr:col>69</xdr:col>
      <xdr:colOff>142875</xdr:colOff>
      <xdr:row>74</xdr:row>
      <xdr:rowOff>88900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88900</xdr:rowOff>
    </xdr:from>
    <xdr:to>
      <xdr:col>65</xdr:col>
      <xdr:colOff>53975</xdr:colOff>
      <xdr:row>79</xdr:row>
      <xdr:rowOff>19050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70596</xdr:rowOff>
    </xdr:from>
    <xdr:to>
      <xdr:col>29</xdr:col>
      <xdr:colOff>127000</xdr:colOff>
      <xdr:row>14</xdr:row>
      <xdr:rowOff>130864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8521"/>
          <a:ext cx="6477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130864</xdr:rowOff>
    </xdr:from>
    <xdr:to>
      <xdr:col>26</xdr:col>
      <xdr:colOff>50800</xdr:colOff>
      <xdr:row>14</xdr:row>
      <xdr:rowOff>137314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78789"/>
          <a:ext cx="698500" cy="6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137314</xdr:rowOff>
    </xdr:from>
    <xdr:to>
      <xdr:col>22</xdr:col>
      <xdr:colOff>114300</xdr:colOff>
      <xdr:row>14</xdr:row>
      <xdr:rowOff>156321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85239"/>
          <a:ext cx="698500" cy="1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142784</xdr:rowOff>
    </xdr:from>
    <xdr:to>
      <xdr:col>18</xdr:col>
      <xdr:colOff>177800</xdr:colOff>
      <xdr:row>14</xdr:row>
      <xdr:rowOff>156321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90709"/>
          <a:ext cx="698500" cy="13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19796</xdr:rowOff>
    </xdr:from>
    <xdr:to>
      <xdr:col>29</xdr:col>
      <xdr:colOff>177800</xdr:colOff>
      <xdr:row>14</xdr:row>
      <xdr:rowOff>121396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36323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80064</xdr:rowOff>
    </xdr:from>
    <xdr:to>
      <xdr:col>26</xdr:col>
      <xdr:colOff>101600</xdr:colOff>
      <xdr:row>15</xdr:row>
      <xdr:rowOff>10214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27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20391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86514</xdr:rowOff>
    </xdr:from>
    <xdr:to>
      <xdr:col>22</xdr:col>
      <xdr:colOff>165100</xdr:colOff>
      <xdr:row>15</xdr:row>
      <xdr:rowOff>16664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3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26841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105521</xdr:rowOff>
    </xdr:from>
    <xdr:to>
      <xdr:col>19</xdr:col>
      <xdr:colOff>38100</xdr:colOff>
      <xdr:row>15</xdr:row>
      <xdr:rowOff>35671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5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45848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91984</xdr:rowOff>
    </xdr:from>
    <xdr:to>
      <xdr:col>15</xdr:col>
      <xdr:colOff>101600</xdr:colOff>
      <xdr:row>15</xdr:row>
      <xdr:rowOff>22134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39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32311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0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105237</xdr:rowOff>
    </xdr:from>
    <xdr:to>
      <xdr:col>29</xdr:col>
      <xdr:colOff>127000</xdr:colOff>
      <xdr:row>36</xdr:row>
      <xdr:rowOff>119776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58487"/>
          <a:ext cx="647700" cy="1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92984</xdr:rowOff>
    </xdr:from>
    <xdr:to>
      <xdr:col>26</xdr:col>
      <xdr:colOff>50800</xdr:colOff>
      <xdr:row>36</xdr:row>
      <xdr:rowOff>105237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46234"/>
          <a:ext cx="698500" cy="1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92984</xdr:rowOff>
    </xdr:from>
    <xdr:to>
      <xdr:col>22</xdr:col>
      <xdr:colOff>114300</xdr:colOff>
      <xdr:row>36</xdr:row>
      <xdr:rowOff>110586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6234"/>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110586</xdr:rowOff>
    </xdr:from>
    <xdr:to>
      <xdr:col>18</xdr:col>
      <xdr:colOff>177800</xdr:colOff>
      <xdr:row>36</xdr:row>
      <xdr:rowOff>128006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63836"/>
          <a:ext cx="698500" cy="1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68976</xdr:rowOff>
    </xdr:from>
    <xdr:to>
      <xdr:col>29</xdr:col>
      <xdr:colOff>177800</xdr:colOff>
      <xdr:row>36</xdr:row>
      <xdr:rowOff>170576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41053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54437</xdr:rowOff>
    </xdr:from>
    <xdr:to>
      <xdr:col>26</xdr:col>
      <xdr:colOff>101600</xdr:colOff>
      <xdr:row>36</xdr:row>
      <xdr:rowOff>156037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140814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42184</xdr:rowOff>
    </xdr:from>
    <xdr:to>
      <xdr:col>22</xdr:col>
      <xdr:colOff>165100</xdr:colOff>
      <xdr:row>36</xdr:row>
      <xdr:rowOff>143784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128561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59786</xdr:rowOff>
    </xdr:from>
    <xdr:to>
      <xdr:col>19</xdr:col>
      <xdr:colOff>38100</xdr:colOff>
      <xdr:row>36</xdr:row>
      <xdr:rowOff>161386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171563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77206</xdr:rowOff>
    </xdr:from>
    <xdr:to>
      <xdr:col>15</xdr:col>
      <xdr:colOff>101600</xdr:colOff>
      <xdr:row>37</xdr:row>
      <xdr:rowOff>7356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188983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9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41249</xdr:rowOff>
    </xdr:from>
    <xdr:to>
      <xdr:col>24</xdr:col>
      <xdr:colOff>63500</xdr:colOff>
      <xdr:row>34</xdr:row>
      <xdr:rowOff>50451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9099"/>
          <a:ext cx="838200" cy="18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113925</xdr:rowOff>
    </xdr:from>
    <xdr:to>
      <xdr:col>19</xdr:col>
      <xdr:colOff>177800</xdr:colOff>
      <xdr:row>34</xdr:row>
      <xdr:rowOff>50451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71775"/>
          <a:ext cx="889000" cy="10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113925</xdr:rowOff>
    </xdr:from>
    <xdr:to>
      <xdr:col>15</xdr:col>
      <xdr:colOff>50800</xdr:colOff>
      <xdr:row>33</xdr:row>
      <xdr:rowOff>136004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1775"/>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127603</xdr:rowOff>
    </xdr:from>
    <xdr:to>
      <xdr:col>10</xdr:col>
      <xdr:colOff>114300</xdr:colOff>
      <xdr:row>33</xdr:row>
      <xdr:rowOff>136004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85453"/>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161899</xdr:rowOff>
    </xdr:from>
    <xdr:to>
      <xdr:col>24</xdr:col>
      <xdr:colOff>114300</xdr:colOff>
      <xdr:row>33</xdr:row>
      <xdr:rowOff>92049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171101</xdr:rowOff>
    </xdr:from>
    <xdr:to>
      <xdr:col>20</xdr:col>
      <xdr:colOff>38100</xdr:colOff>
      <xdr:row>34</xdr:row>
      <xdr:rowOff>101251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117778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60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63125</xdr:rowOff>
    </xdr:from>
    <xdr:to>
      <xdr:col>15</xdr:col>
      <xdr:colOff>101600</xdr:colOff>
      <xdr:row>33</xdr:row>
      <xdr:rowOff>164725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9802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9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85204</xdr:rowOff>
    </xdr:from>
    <xdr:to>
      <xdr:col>10</xdr:col>
      <xdr:colOff>165100</xdr:colOff>
      <xdr:row>34</xdr:row>
      <xdr:rowOff>15354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31881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76803</xdr:rowOff>
    </xdr:from>
    <xdr:to>
      <xdr:col>6</xdr:col>
      <xdr:colOff>38100</xdr:colOff>
      <xdr:row>34</xdr:row>
      <xdr:rowOff>6953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23480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0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16828</xdr:rowOff>
    </xdr:from>
    <xdr:to>
      <xdr:col>24</xdr:col>
      <xdr:colOff>63500</xdr:colOff>
      <xdr:row>56</xdr:row>
      <xdr:rowOff>48317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18028"/>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90665</xdr:rowOff>
    </xdr:from>
    <xdr:to>
      <xdr:col>19</xdr:col>
      <xdr:colOff>177800</xdr:colOff>
      <xdr:row>56</xdr:row>
      <xdr:rowOff>16828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006065"/>
          <a:ext cx="889000" cy="6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90665</xdr:rowOff>
    </xdr:from>
    <xdr:to>
      <xdr:col>15</xdr:col>
      <xdr:colOff>50800</xdr:colOff>
      <xdr:row>53</xdr:row>
      <xdr:rowOff>95980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006065"/>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95980</xdr:rowOff>
    </xdr:from>
    <xdr:to>
      <xdr:col>10</xdr:col>
      <xdr:colOff>114300</xdr:colOff>
      <xdr:row>56</xdr:row>
      <xdr:rowOff>134042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82830"/>
          <a:ext cx="889000" cy="5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168967</xdr:rowOff>
    </xdr:from>
    <xdr:to>
      <xdr:col>24</xdr:col>
      <xdr:colOff>114300</xdr:colOff>
      <xdr:row>56</xdr:row>
      <xdr:rowOff>99117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20394</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137478</xdr:rowOff>
    </xdr:from>
    <xdr:to>
      <xdr:col>20</xdr:col>
      <xdr:colOff>38100</xdr:colOff>
      <xdr:row>56</xdr:row>
      <xdr:rowOff>67628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84155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39865</xdr:rowOff>
    </xdr:from>
    <xdr:to>
      <xdr:col>15</xdr:col>
      <xdr:colOff>101600</xdr:colOff>
      <xdr:row>52</xdr:row>
      <xdr:rowOff>141465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157992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7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45180</xdr:rowOff>
    </xdr:from>
    <xdr:to>
      <xdr:col>10</xdr:col>
      <xdr:colOff>165100</xdr:colOff>
      <xdr:row>53</xdr:row>
      <xdr:rowOff>146780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163307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83242</xdr:rowOff>
    </xdr:from>
    <xdr:to>
      <xdr:col>6</xdr:col>
      <xdr:colOff>38100</xdr:colOff>
      <xdr:row>57</xdr:row>
      <xdr:rowOff>13392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29919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147701</xdr:rowOff>
    </xdr:from>
    <xdr:to>
      <xdr:col>24</xdr:col>
      <xdr:colOff>63500</xdr:colOff>
      <xdr:row>78</xdr:row>
      <xdr:rowOff>4141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49351"/>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4141</xdr:rowOff>
    </xdr:from>
    <xdr:to>
      <xdr:col>19</xdr:col>
      <xdr:colOff>177800</xdr:colOff>
      <xdr:row>78</xdr:row>
      <xdr:rowOff>7798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724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7798</xdr:rowOff>
    </xdr:from>
    <xdr:to>
      <xdr:col>15</xdr:col>
      <xdr:colOff>50800</xdr:colOff>
      <xdr:row>78</xdr:row>
      <xdr:rowOff>11685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80898"/>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11685</xdr:rowOff>
    </xdr:from>
    <xdr:to>
      <xdr:col>10</xdr:col>
      <xdr:colOff>114300</xdr:colOff>
      <xdr:row>78</xdr:row>
      <xdr:rowOff>31496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84785"/>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96901</xdr:rowOff>
    </xdr:from>
    <xdr:to>
      <xdr:col>24</xdr:col>
      <xdr:colOff>114300</xdr:colOff>
      <xdr:row>78</xdr:row>
      <xdr:rowOff>27051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119778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124791</xdr:rowOff>
    </xdr:from>
    <xdr:to>
      <xdr:col>20</xdr:col>
      <xdr:colOff>38100</xdr:colOff>
      <xdr:row>78</xdr:row>
      <xdr:rowOff>54941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46068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128448</xdr:rowOff>
    </xdr:from>
    <xdr:to>
      <xdr:col>15</xdr:col>
      <xdr:colOff>101600</xdr:colOff>
      <xdr:row>78</xdr:row>
      <xdr:rowOff>58598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132335</xdr:rowOff>
    </xdr:from>
    <xdr:to>
      <xdr:col>10</xdr:col>
      <xdr:colOff>165100</xdr:colOff>
      <xdr:row>78</xdr:row>
      <xdr:rowOff>62485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79012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10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152146</xdr:rowOff>
    </xdr:from>
    <xdr:to>
      <xdr:col>6</xdr:col>
      <xdr:colOff>38100</xdr:colOff>
      <xdr:row>78</xdr:row>
      <xdr:rowOff>82296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73423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153288</xdr:rowOff>
    </xdr:from>
    <xdr:to>
      <xdr:col>24</xdr:col>
      <xdr:colOff>63500</xdr:colOff>
      <xdr:row>90</xdr:row>
      <xdr:rowOff>51054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5412338"/>
          <a:ext cx="838200" cy="6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15112</xdr:rowOff>
    </xdr:from>
    <xdr:to>
      <xdr:col>19</xdr:col>
      <xdr:colOff>177800</xdr:colOff>
      <xdr:row>90</xdr:row>
      <xdr:rowOff>51054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5445612"/>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15112</xdr:rowOff>
    </xdr:from>
    <xdr:to>
      <xdr:col>15</xdr:col>
      <xdr:colOff>50800</xdr:colOff>
      <xdr:row>91</xdr:row>
      <xdr:rowOff>56896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5445612"/>
          <a:ext cx="889000" cy="2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56896</xdr:rowOff>
    </xdr:from>
    <xdr:to>
      <xdr:col>10</xdr:col>
      <xdr:colOff>114300</xdr:colOff>
      <xdr:row>92</xdr:row>
      <xdr:rowOff>43687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5658846"/>
          <a:ext cx="889000" cy="15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102488</xdr:rowOff>
    </xdr:from>
    <xdr:to>
      <xdr:col>24</xdr:col>
      <xdr:colOff>114300</xdr:colOff>
      <xdr:row>90</xdr:row>
      <xdr:rowOff>32638</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53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55515</xdr:rowOff>
    </xdr:from>
    <xdr:ext cx="534377"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5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254</xdr:rowOff>
    </xdr:from>
    <xdr:to>
      <xdr:col>20</xdr:col>
      <xdr:colOff>38100</xdr:colOff>
      <xdr:row>90</xdr:row>
      <xdr:rowOff>101854</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5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118381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17411" y="15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135762</xdr:rowOff>
    </xdr:from>
    <xdr:to>
      <xdr:col>15</xdr:col>
      <xdr:colOff>101600</xdr:colOff>
      <xdr:row>90</xdr:row>
      <xdr:rowOff>65912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53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82439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51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6096</xdr:rowOff>
    </xdr:from>
    <xdr:to>
      <xdr:col>10</xdr:col>
      <xdr:colOff>165100</xdr:colOff>
      <xdr:row>91</xdr:row>
      <xdr:rowOff>107696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56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124223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53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164337</xdr:rowOff>
    </xdr:from>
    <xdr:to>
      <xdr:col>6</xdr:col>
      <xdr:colOff>38100</xdr:colOff>
      <xdr:row>92</xdr:row>
      <xdr:rowOff>94487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57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111014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55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51575</xdr:rowOff>
    </xdr:from>
    <xdr:to>
      <xdr:col>55</xdr:col>
      <xdr:colOff>0</xdr:colOff>
      <xdr:row>37</xdr:row>
      <xdr:rowOff>84817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395225"/>
          <a:ext cx="838200" cy="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41897</xdr:rowOff>
    </xdr:from>
    <xdr:to>
      <xdr:col>50</xdr:col>
      <xdr:colOff>114300</xdr:colOff>
      <xdr:row>37</xdr:row>
      <xdr:rowOff>51575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042647"/>
          <a:ext cx="889000" cy="3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134118</xdr:rowOff>
    </xdr:from>
    <xdr:to>
      <xdr:col>45</xdr:col>
      <xdr:colOff>177800</xdr:colOff>
      <xdr:row>35</xdr:row>
      <xdr:rowOff>41897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791968"/>
          <a:ext cx="889000" cy="2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134118</xdr:rowOff>
    </xdr:from>
    <xdr:to>
      <xdr:col>41</xdr:col>
      <xdr:colOff>50800</xdr:colOff>
      <xdr:row>36</xdr:row>
      <xdr:rowOff>124994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791968"/>
          <a:ext cx="889000" cy="50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34017</xdr:rowOff>
    </xdr:from>
    <xdr:to>
      <xdr:col>55</xdr:col>
      <xdr:colOff>50800</xdr:colOff>
      <xdr:row>37</xdr:row>
      <xdr:rowOff>135617</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3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12444</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3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775</xdr:rowOff>
    </xdr:from>
    <xdr:to>
      <xdr:col>50</xdr:col>
      <xdr:colOff>165100</xdr:colOff>
      <xdr:row>37</xdr:row>
      <xdr:rowOff>102375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118902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11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162547</xdr:rowOff>
    </xdr:from>
    <xdr:to>
      <xdr:col>46</xdr:col>
      <xdr:colOff>38100</xdr:colOff>
      <xdr:row>35</xdr:row>
      <xdr:rowOff>92697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9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83824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83318</xdr:rowOff>
    </xdr:from>
    <xdr:to>
      <xdr:col>41</xdr:col>
      <xdr:colOff>101600</xdr:colOff>
      <xdr:row>34</xdr:row>
      <xdr:rowOff>13468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7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4595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83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74194</xdr:rowOff>
    </xdr:from>
    <xdr:to>
      <xdr:col>36</xdr:col>
      <xdr:colOff>165100</xdr:colOff>
      <xdr:row>37</xdr:row>
      <xdr:rowOff>4344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2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166921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33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169875</xdr:rowOff>
    </xdr:from>
    <xdr:to>
      <xdr:col>55</xdr:col>
      <xdr:colOff>0</xdr:colOff>
      <xdr:row>55</xdr:row>
      <xdr:rowOff>6972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428175"/>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6972</xdr:rowOff>
    </xdr:from>
    <xdr:to>
      <xdr:col>50</xdr:col>
      <xdr:colOff>114300</xdr:colOff>
      <xdr:row>55</xdr:row>
      <xdr:rowOff>33807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436722"/>
          <a:ext cx="889000" cy="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31585</xdr:rowOff>
    </xdr:from>
    <xdr:to>
      <xdr:col>45</xdr:col>
      <xdr:colOff>177800</xdr:colOff>
      <xdr:row>55</xdr:row>
      <xdr:rowOff>33807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461335"/>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12916</xdr:rowOff>
    </xdr:from>
    <xdr:to>
      <xdr:col>41</xdr:col>
      <xdr:colOff>50800</xdr:colOff>
      <xdr:row>55</xdr:row>
      <xdr:rowOff>31585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271216"/>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119075</xdr:rowOff>
    </xdr:from>
    <xdr:to>
      <xdr:col>55</xdr:col>
      <xdr:colOff>50800</xdr:colOff>
      <xdr:row>55</xdr:row>
      <xdr:rowOff>49225</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141952</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2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127622</xdr:rowOff>
    </xdr:from>
    <xdr:to>
      <xdr:col>50</xdr:col>
      <xdr:colOff>165100</xdr:colOff>
      <xdr:row>55</xdr:row>
      <xdr:rowOff>57772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74299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1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154457</xdr:rowOff>
    </xdr:from>
    <xdr:to>
      <xdr:col>46</xdr:col>
      <xdr:colOff>38100</xdr:colOff>
      <xdr:row>55</xdr:row>
      <xdr:rowOff>84607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4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1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152235</xdr:rowOff>
    </xdr:from>
    <xdr:to>
      <xdr:col>41</xdr:col>
      <xdr:colOff>101600</xdr:colOff>
      <xdr:row>55</xdr:row>
      <xdr:rowOff>82385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4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98912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1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133566</xdr:rowOff>
    </xdr:from>
    <xdr:to>
      <xdr:col>36</xdr:col>
      <xdr:colOff>165100</xdr:colOff>
      <xdr:row>54</xdr:row>
      <xdr:rowOff>63716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80243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57838</xdr:rowOff>
    </xdr:from>
    <xdr:to>
      <xdr:col>55</xdr:col>
      <xdr:colOff>0</xdr:colOff>
      <xdr:row>76</xdr:row>
      <xdr:rowOff>121343</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088038"/>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121343</xdr:rowOff>
    </xdr:from>
    <xdr:to>
      <xdr:col>50</xdr:col>
      <xdr:colOff>114300</xdr:colOff>
      <xdr:row>76</xdr:row>
      <xdr:rowOff>170858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3151543"/>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138466</xdr:rowOff>
    </xdr:from>
    <xdr:to>
      <xdr:col>45</xdr:col>
      <xdr:colOff>177800</xdr:colOff>
      <xdr:row>76</xdr:row>
      <xdr:rowOff>170858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168666"/>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10015</xdr:rowOff>
    </xdr:from>
    <xdr:to>
      <xdr:col>41</xdr:col>
      <xdr:colOff>50800</xdr:colOff>
      <xdr:row>76</xdr:row>
      <xdr:rowOff>138466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972300" y="13040215"/>
          <a:ext cx="88900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7038</xdr:rowOff>
    </xdr:from>
    <xdr:to>
      <xdr:col>55</xdr:col>
      <xdr:colOff>50800</xdr:colOff>
      <xdr:row>76</xdr:row>
      <xdr:rowOff>108638</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3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29915</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70543</xdr:rowOff>
    </xdr:from>
    <xdr:to>
      <xdr:col>50</xdr:col>
      <xdr:colOff>165100</xdr:colOff>
      <xdr:row>77</xdr:row>
      <xdr:rowOff>693</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1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17221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8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120058</xdr:rowOff>
    </xdr:from>
    <xdr:to>
      <xdr:col>46</xdr:col>
      <xdr:colOff>38100</xdr:colOff>
      <xdr:row>77</xdr:row>
      <xdr:rowOff>50208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41335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87666</xdr:rowOff>
    </xdr:from>
    <xdr:to>
      <xdr:col>41</xdr:col>
      <xdr:colOff>101600</xdr:colOff>
      <xdr:row>77</xdr:row>
      <xdr:rowOff>17816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130665</xdr:rowOff>
    </xdr:from>
    <xdr:to>
      <xdr:col>36</xdr:col>
      <xdr:colOff>165100</xdr:colOff>
      <xdr:row>76</xdr:row>
      <xdr:rowOff>60815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98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77342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6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162606</xdr:rowOff>
    </xdr:from>
    <xdr:to>
      <xdr:col>55</xdr:col>
      <xdr:colOff>0</xdr:colOff>
      <xdr:row>94</xdr:row>
      <xdr:rowOff>13102</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107456"/>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162606</xdr:rowOff>
    </xdr:from>
    <xdr:to>
      <xdr:col>50</xdr:col>
      <xdr:colOff>114300</xdr:colOff>
      <xdr:row>94</xdr:row>
      <xdr:rowOff>15387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1074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15387</xdr:rowOff>
    </xdr:from>
    <xdr:to>
      <xdr:col>45</xdr:col>
      <xdr:colOff>177800</xdr:colOff>
      <xdr:row>95</xdr:row>
      <xdr:rowOff>10861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131687"/>
          <a:ext cx="889000" cy="16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66960</xdr:rowOff>
    </xdr:from>
    <xdr:to>
      <xdr:col>41</xdr:col>
      <xdr:colOff>50800</xdr:colOff>
      <xdr:row>95</xdr:row>
      <xdr:rowOff>10861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972300" y="16011810"/>
          <a:ext cx="889000" cy="28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133752</xdr:rowOff>
    </xdr:from>
    <xdr:to>
      <xdr:col>55</xdr:col>
      <xdr:colOff>50800</xdr:colOff>
      <xdr:row>94</xdr:row>
      <xdr:rowOff>63902</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0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156629</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59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111806</xdr:rowOff>
    </xdr:from>
    <xdr:to>
      <xdr:col>50</xdr:col>
      <xdr:colOff>165100</xdr:colOff>
      <xdr:row>94</xdr:row>
      <xdr:rowOff>41956</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0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58483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8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136037</xdr:rowOff>
    </xdr:from>
    <xdr:to>
      <xdr:col>46</xdr:col>
      <xdr:colOff>38100</xdr:colOff>
      <xdr:row>94</xdr:row>
      <xdr:rowOff>66187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82714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8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131511</xdr:rowOff>
    </xdr:from>
    <xdr:to>
      <xdr:col>41</xdr:col>
      <xdr:colOff>101600</xdr:colOff>
      <xdr:row>95</xdr:row>
      <xdr:rowOff>61661</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2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78188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16160</xdr:rowOff>
    </xdr:from>
    <xdr:to>
      <xdr:col>36</xdr:col>
      <xdr:colOff>165100</xdr:colOff>
      <xdr:row>93</xdr:row>
      <xdr:rowOff>117760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59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134287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57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90551</xdr:rowOff>
    </xdr:from>
    <xdr:to>
      <xdr:col>85</xdr:col>
      <xdr:colOff>126364</xdr:colOff>
      <xdr:row>39</xdr:row>
      <xdr:rowOff>40259</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576951"/>
          <a:ext cx="1269"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44086</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7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40259</xdr:rowOff>
    </xdr:from>
    <xdr:to>
      <xdr:col>86</xdr:col>
      <xdr:colOff>25400</xdr:colOff>
      <xdr:row>39</xdr:row>
      <xdr:rowOff>40259</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72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3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90551</xdr:rowOff>
    </xdr:from>
    <xdr:to>
      <xdr:col>86</xdr:col>
      <xdr:colOff>25400</xdr:colOff>
      <xdr:row>32</xdr:row>
      <xdr:rowOff>90551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57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94170</xdr:rowOff>
    </xdr:from>
    <xdr:to>
      <xdr:col>85</xdr:col>
      <xdr:colOff>127000</xdr:colOff>
      <xdr:row>38</xdr:row>
      <xdr:rowOff>120269</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6609270"/>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121302</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98425</xdr:rowOff>
    </xdr:from>
    <xdr:to>
      <xdr:col>85</xdr:col>
      <xdr:colOff>177800</xdr:colOff>
      <xdr:row>38</xdr:row>
      <xdr:rowOff>28575</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20257</xdr:rowOff>
    </xdr:from>
    <xdr:to>
      <xdr:col>81</xdr:col>
      <xdr:colOff>50800</xdr:colOff>
      <xdr:row>38</xdr:row>
      <xdr:rowOff>94170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4592300" y="6363907"/>
          <a:ext cx="889000" cy="2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43180</xdr:rowOff>
    </xdr:from>
    <xdr:to>
      <xdr:col>81</xdr:col>
      <xdr:colOff>101600</xdr:colOff>
      <xdr:row>37</xdr:row>
      <xdr:rowOff>144780</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161307</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1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36830</xdr:rowOff>
    </xdr:from>
    <xdr:to>
      <xdr:col>76</xdr:col>
      <xdr:colOff>114300</xdr:colOff>
      <xdr:row>37</xdr:row>
      <xdr:rowOff>20257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5694680"/>
          <a:ext cx="889000" cy="6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167196</xdr:rowOff>
    </xdr:from>
    <xdr:to>
      <xdr:col>76</xdr:col>
      <xdr:colOff>165100</xdr:colOff>
      <xdr:row>37</xdr:row>
      <xdr:rowOff>97346</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88473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6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89789</xdr:rowOff>
    </xdr:from>
    <xdr:to>
      <xdr:col>71</xdr:col>
      <xdr:colOff>177800</xdr:colOff>
      <xdr:row>33</xdr:row>
      <xdr:rowOff>36830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5404739"/>
          <a:ext cx="889000" cy="2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107188</xdr:rowOff>
    </xdr:from>
    <xdr:to>
      <xdr:col>72</xdr:col>
      <xdr:colOff>38100</xdr:colOff>
      <xdr:row>36</xdr:row>
      <xdr:rowOff>37338</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28465</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30226</xdr:rowOff>
    </xdr:from>
    <xdr:to>
      <xdr:col>67</xdr:col>
      <xdr:colOff>101600</xdr:colOff>
      <xdr:row>34</xdr:row>
      <xdr:rowOff>131826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122953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69469</xdr:rowOff>
    </xdr:from>
    <xdr:to>
      <xdr:col>85</xdr:col>
      <xdr:colOff>177800</xdr:colOff>
      <xdr:row>38</xdr:row>
      <xdr:rowOff>171069</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155846</xdr:rowOff>
    </xdr:from>
    <xdr:ext cx="378565"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49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43370</xdr:rowOff>
    </xdr:from>
    <xdr:to>
      <xdr:col>81</xdr:col>
      <xdr:colOff>101600</xdr:colOff>
      <xdr:row>38</xdr:row>
      <xdr:rowOff>144970</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136097</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79317" y="665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140907</xdr:rowOff>
    </xdr:from>
    <xdr:to>
      <xdr:col>76</xdr:col>
      <xdr:colOff>165100</xdr:colOff>
      <xdr:row>37</xdr:row>
      <xdr:rowOff>71057</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87584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0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157480</xdr:rowOff>
    </xdr:from>
    <xdr:to>
      <xdr:col>72</xdr:col>
      <xdr:colOff>38100</xdr:colOff>
      <xdr:row>33</xdr:row>
      <xdr:rowOff>87630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31</xdr:row>
      <xdr:rowOff>104157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38989</xdr:rowOff>
    </xdr:from>
    <xdr:to>
      <xdr:col>67</xdr:col>
      <xdr:colOff>101600</xdr:colOff>
      <xdr:row>31</xdr:row>
      <xdr:rowOff>140589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53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157116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5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114211</xdr:rowOff>
    </xdr:from>
    <xdr:to>
      <xdr:col>85</xdr:col>
      <xdr:colOff>127000</xdr:colOff>
      <xdr:row>74</xdr:row>
      <xdr:rowOff>124003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5481300" y="12801511"/>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114211</xdr:rowOff>
    </xdr:from>
    <xdr:to>
      <xdr:col>81</xdr:col>
      <xdr:colOff>50800</xdr:colOff>
      <xdr:row>74</xdr:row>
      <xdr:rowOff>125870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4592300" y="12801511"/>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125870</xdr:rowOff>
    </xdr:from>
    <xdr:to>
      <xdr:col>76</xdr:col>
      <xdr:colOff>114300</xdr:colOff>
      <xdr:row>74</xdr:row>
      <xdr:rowOff>126632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28131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118173</xdr:rowOff>
    </xdr:from>
    <xdr:to>
      <xdr:col>71</xdr:col>
      <xdr:colOff>177800</xdr:colOff>
      <xdr:row>74</xdr:row>
      <xdr:rowOff>126632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814300" y="1280547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73203</xdr:rowOff>
    </xdr:from>
    <xdr:to>
      <xdr:col>85</xdr:col>
      <xdr:colOff>177800</xdr:colOff>
      <xdr:row>75</xdr:row>
      <xdr:rowOff>3353</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6268700" y="12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96080</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26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63411</xdr:rowOff>
    </xdr:from>
    <xdr:to>
      <xdr:col>81</xdr:col>
      <xdr:colOff>101600</xdr:colOff>
      <xdr:row>74</xdr:row>
      <xdr:rowOff>165011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54305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10088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25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75070</xdr:rowOff>
    </xdr:from>
    <xdr:to>
      <xdr:col>76</xdr:col>
      <xdr:colOff>165100</xdr:colOff>
      <xdr:row>75</xdr:row>
      <xdr:rowOff>5220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4541500" y="127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21747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5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75832</xdr:rowOff>
    </xdr:from>
    <xdr:to>
      <xdr:col>72</xdr:col>
      <xdr:colOff>38100</xdr:colOff>
      <xdr:row>75</xdr:row>
      <xdr:rowOff>5982</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3652500" y="127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168559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8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67373</xdr:rowOff>
    </xdr:from>
    <xdr:to>
      <xdr:col>67</xdr:col>
      <xdr:colOff>101600</xdr:colOff>
      <xdr:row>74</xdr:row>
      <xdr:rowOff>168973</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2763500" y="127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14050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5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30925</xdr:rowOff>
    </xdr:from>
    <xdr:to>
      <xdr:col>85</xdr:col>
      <xdr:colOff>127000</xdr:colOff>
      <xdr:row>96</xdr:row>
      <xdr:rowOff>49288</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5481300" y="16147225"/>
          <a:ext cx="838200" cy="3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30925</xdr:rowOff>
    </xdr:from>
    <xdr:to>
      <xdr:col>81</xdr:col>
      <xdr:colOff>50800</xdr:colOff>
      <xdr:row>96</xdr:row>
      <xdr:rowOff>32525</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4592300" y="16147225"/>
          <a:ext cx="889000" cy="3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123203</xdr:rowOff>
    </xdr:from>
    <xdr:to>
      <xdr:col>76</xdr:col>
      <xdr:colOff>114300</xdr:colOff>
      <xdr:row>96</xdr:row>
      <xdr:rowOff>32525</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239503"/>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123203</xdr:rowOff>
    </xdr:from>
    <xdr:to>
      <xdr:col>71</xdr:col>
      <xdr:colOff>177800</xdr:colOff>
      <xdr:row>97</xdr:row>
      <xdr:rowOff>34658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2814300" y="16239503"/>
          <a:ext cx="889000" cy="4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169938</xdr:rowOff>
    </xdr:from>
    <xdr:to>
      <xdr:col>85</xdr:col>
      <xdr:colOff>177800</xdr:colOff>
      <xdr:row>96</xdr:row>
      <xdr:rowOff>100088</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6268700" y="164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148365</xdr:rowOff>
    </xdr:from>
    <xdr:ext cx="534377"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4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151575</xdr:rowOff>
    </xdr:from>
    <xdr:to>
      <xdr:col>81</xdr:col>
      <xdr:colOff>101600</xdr:colOff>
      <xdr:row>94</xdr:row>
      <xdr:rowOff>81725</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5430500" y="160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98252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01411" y="158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153175</xdr:rowOff>
    </xdr:from>
    <xdr:to>
      <xdr:col>76</xdr:col>
      <xdr:colOff>165100</xdr:colOff>
      <xdr:row>96</xdr:row>
      <xdr:rowOff>83325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4541500" y="16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99852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2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72403</xdr:rowOff>
    </xdr:from>
    <xdr:to>
      <xdr:col>72</xdr:col>
      <xdr:colOff>38100</xdr:colOff>
      <xdr:row>95</xdr:row>
      <xdr:rowOff>2553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3652500" y="161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19080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59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155308</xdr:rowOff>
    </xdr:from>
    <xdr:to>
      <xdr:col>67</xdr:col>
      <xdr:colOff>101600</xdr:colOff>
      <xdr:row>97</xdr:row>
      <xdr:rowOff>85458</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2763500" y="166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101985</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8" y="163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134671</xdr:rowOff>
    </xdr:from>
    <xdr:to>
      <xdr:col>116</xdr:col>
      <xdr:colOff>63500</xdr:colOff>
      <xdr:row>38</xdr:row>
      <xdr:rowOff>134671</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1323300" y="6649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134214</xdr:rowOff>
    </xdr:from>
    <xdr:to>
      <xdr:col>111</xdr:col>
      <xdr:colOff>177800</xdr:colOff>
      <xdr:row>38</xdr:row>
      <xdr:rowOff>134671</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0434300" y="6649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134214</xdr:rowOff>
    </xdr:from>
    <xdr:to>
      <xdr:col>107</xdr:col>
      <xdr:colOff>50800</xdr:colOff>
      <xdr:row>38</xdr:row>
      <xdr:rowOff>134671</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19545300" y="6649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134214</xdr:rowOff>
    </xdr:from>
    <xdr:to>
      <xdr:col>102</xdr:col>
      <xdr:colOff>114300</xdr:colOff>
      <xdr:row>38</xdr:row>
      <xdr:rowOff>134671</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656300" y="6649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83871</xdr:rowOff>
    </xdr:from>
    <xdr:to>
      <xdr:col>116</xdr:col>
      <xdr:colOff>114300</xdr:colOff>
      <xdr:row>39</xdr:row>
      <xdr:rowOff>14021</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2110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170248</xdr:rowOff>
    </xdr:from>
    <xdr:ext cx="313932"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83871</xdr:rowOff>
    </xdr:from>
    <xdr:to>
      <xdr:col>112</xdr:col>
      <xdr:colOff>38100</xdr:colOff>
      <xdr:row>39</xdr:row>
      <xdr:rowOff>14021</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1272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5148</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536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83414</xdr:rowOff>
    </xdr:from>
    <xdr:to>
      <xdr:col>107</xdr:col>
      <xdr:colOff>101600</xdr:colOff>
      <xdr:row>39</xdr:row>
      <xdr:rowOff>13564</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038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4691</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77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83871</xdr:rowOff>
    </xdr:from>
    <xdr:to>
      <xdr:col>102</xdr:col>
      <xdr:colOff>165100</xdr:colOff>
      <xdr:row>39</xdr:row>
      <xdr:rowOff>14021</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9494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5148</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88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8605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4691</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99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70117</xdr:rowOff>
    </xdr:from>
    <xdr:to>
      <xdr:col>116</xdr:col>
      <xdr:colOff>62864</xdr:colOff>
      <xdr:row>59</xdr:row>
      <xdr:rowOff>31382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985517"/>
          <a:ext cx="1269" cy="116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35209</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15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31382</xdr:rowOff>
    </xdr:from>
    <xdr:to>
      <xdr:col>116</xdr:col>
      <xdr:colOff>152400</xdr:colOff>
      <xdr:row>59</xdr:row>
      <xdr:rowOff>31382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4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16794</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76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70117</xdr:rowOff>
    </xdr:from>
    <xdr:to>
      <xdr:col>116</xdr:col>
      <xdr:colOff>152400</xdr:colOff>
      <xdr:row>52</xdr:row>
      <xdr:rowOff>70117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98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55143</xdr:rowOff>
    </xdr:from>
    <xdr:to>
      <xdr:col>116</xdr:col>
      <xdr:colOff>63500</xdr:colOff>
      <xdr:row>54</xdr:row>
      <xdr:rowOff>66497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1323300" y="9313443"/>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37901</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63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59474</xdr:rowOff>
    </xdr:from>
    <xdr:to>
      <xdr:col>116</xdr:col>
      <xdr:colOff>114300</xdr:colOff>
      <xdr:row>56</xdr:row>
      <xdr:rowOff>161074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66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26467</xdr:rowOff>
    </xdr:from>
    <xdr:to>
      <xdr:col>111</xdr:col>
      <xdr:colOff>177800</xdr:colOff>
      <xdr:row>54</xdr:row>
      <xdr:rowOff>66497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284767"/>
          <a:ext cx="889000" cy="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19824</xdr:rowOff>
    </xdr:from>
    <xdr:to>
      <xdr:col>112</xdr:col>
      <xdr:colOff>38100</xdr:colOff>
      <xdr:row>56</xdr:row>
      <xdr:rowOff>121424</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6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112551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7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164694</xdr:rowOff>
    </xdr:from>
    <xdr:to>
      <xdr:col>107</xdr:col>
      <xdr:colOff>50800</xdr:colOff>
      <xdr:row>54</xdr:row>
      <xdr:rowOff>26467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251544"/>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14313</xdr:rowOff>
    </xdr:from>
    <xdr:to>
      <xdr:col>107</xdr:col>
      <xdr:colOff>101600</xdr:colOff>
      <xdr:row>56</xdr:row>
      <xdr:rowOff>115913</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61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107040</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7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100076</xdr:rowOff>
    </xdr:from>
    <xdr:to>
      <xdr:col>102</xdr:col>
      <xdr:colOff>114300</xdr:colOff>
      <xdr:row>53</xdr:row>
      <xdr:rowOff>164694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8844026"/>
          <a:ext cx="889000" cy="4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120218</xdr:rowOff>
    </xdr:from>
    <xdr:to>
      <xdr:col>102</xdr:col>
      <xdr:colOff>165100</xdr:colOff>
      <xdr:row>56</xdr:row>
      <xdr:rowOff>50368</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5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41495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6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111303</xdr:rowOff>
    </xdr:from>
    <xdr:to>
      <xdr:col>98</xdr:col>
      <xdr:colOff>38100</xdr:colOff>
      <xdr:row>56</xdr:row>
      <xdr:rowOff>41453</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5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32580</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63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4343</xdr:rowOff>
    </xdr:from>
    <xdr:to>
      <xdr:col>116</xdr:col>
      <xdr:colOff>114300</xdr:colOff>
      <xdr:row>54</xdr:row>
      <xdr:rowOff>105943</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2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27220</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11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15697</xdr:rowOff>
    </xdr:from>
    <xdr:to>
      <xdr:col>112</xdr:col>
      <xdr:colOff>38100</xdr:colOff>
      <xdr:row>54</xdr:row>
      <xdr:rowOff>117297</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2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133824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04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147117</xdr:rowOff>
    </xdr:from>
    <xdr:to>
      <xdr:col>107</xdr:col>
      <xdr:colOff>101600</xdr:colOff>
      <xdr:row>54</xdr:row>
      <xdr:rowOff>77267</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2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93794</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113894</xdr:rowOff>
    </xdr:from>
    <xdr:to>
      <xdr:col>102</xdr:col>
      <xdr:colOff>165100</xdr:colOff>
      <xdr:row>54</xdr:row>
      <xdr:rowOff>44044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2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60571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89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49276</xdr:rowOff>
    </xdr:from>
    <xdr:to>
      <xdr:col>98</xdr:col>
      <xdr:colOff>38100</xdr:colOff>
      <xdr:row>51</xdr:row>
      <xdr:rowOff>150876</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87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167403</xdr:rowOff>
    </xdr:from>
    <xdr:ext cx="59901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56795" y="856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12827</xdr:rowOff>
    </xdr:from>
    <xdr:to>
      <xdr:col>116</xdr:col>
      <xdr:colOff>63500</xdr:colOff>
      <xdr:row>77</xdr:row>
      <xdr:rowOff>46355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1323300" y="13214477"/>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46355</xdr:rowOff>
    </xdr:from>
    <xdr:to>
      <xdr:col>111</xdr:col>
      <xdr:colOff>177800</xdr:colOff>
      <xdr:row>78</xdr:row>
      <xdr:rowOff>30353</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248005"/>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73788</xdr:rowOff>
    </xdr:from>
    <xdr:to>
      <xdr:col>107</xdr:col>
      <xdr:colOff>50800</xdr:colOff>
      <xdr:row>78</xdr:row>
      <xdr:rowOff>30353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9545300" y="1327543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73788</xdr:rowOff>
    </xdr:from>
    <xdr:to>
      <xdr:col>102</xdr:col>
      <xdr:colOff>114300</xdr:colOff>
      <xdr:row>78</xdr:row>
      <xdr:rowOff>14732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8656300" y="13275438"/>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133477</xdr:rowOff>
    </xdr:from>
    <xdr:to>
      <xdr:col>116</xdr:col>
      <xdr:colOff>114300</xdr:colOff>
      <xdr:row>77</xdr:row>
      <xdr:rowOff>63627</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156354</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167005</xdr:rowOff>
    </xdr:from>
    <xdr:to>
      <xdr:col>112</xdr:col>
      <xdr:colOff>38100</xdr:colOff>
      <xdr:row>77</xdr:row>
      <xdr:rowOff>97155</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19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88282</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151003</xdr:rowOff>
    </xdr:from>
    <xdr:to>
      <xdr:col>107</xdr:col>
      <xdr:colOff>101600</xdr:colOff>
      <xdr:row>78</xdr:row>
      <xdr:rowOff>81153</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72280</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4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22988</xdr:rowOff>
    </xdr:from>
    <xdr:to>
      <xdr:col>102</xdr:col>
      <xdr:colOff>165100</xdr:colOff>
      <xdr:row>77</xdr:row>
      <xdr:rowOff>124588</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2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141115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135382</xdr:rowOff>
    </xdr:from>
    <xdr:to>
      <xdr:col>98</xdr:col>
      <xdr:colOff>38100</xdr:colOff>
      <xdr:row>78</xdr:row>
      <xdr:rowOff>65532</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56659</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42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・「人件費」は、定年引き上げに伴う退職手当の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増や給与改定による増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・「物件費」は、新型コロナウイルス感染症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にかかる自宅・宿泊療養体制整備の減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障害児通所支援県費負担や特定医療対策の増等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・「補助費等」は、新型コロナウイルス感染症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にかかる入院搬送対策の減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沼田・利根地区新高校整備や県立赤城公園活性化整備の増等により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新型コロナウイルス感染症関連の国庫支出金返還のための財政調整基金への積立の減等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168275</xdr:rowOff>
    </xdr:from>
    <xdr:to>
      <xdr:col>24</xdr:col>
      <xdr:colOff>63500</xdr:colOff>
      <xdr:row>33</xdr:row>
      <xdr:rowOff>635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46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168275</xdr:rowOff>
    </xdr:from>
    <xdr:to>
      <xdr:col>19</xdr:col>
      <xdr:colOff>177800</xdr:colOff>
      <xdr:row>33</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46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55880</xdr:rowOff>
    </xdr:from>
    <xdr:to>
      <xdr:col>15</xdr:col>
      <xdr:colOff>50800</xdr:colOff>
      <xdr:row>33</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52070</xdr:rowOff>
    </xdr:from>
    <xdr:to>
      <xdr:col>10</xdr:col>
      <xdr:colOff>114300</xdr:colOff>
      <xdr:row>33</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0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121285</xdr:rowOff>
    </xdr:from>
    <xdr:to>
      <xdr:col>24</xdr:col>
      <xdr:colOff>114300</xdr:colOff>
      <xdr:row>33</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144162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117475</xdr:rowOff>
    </xdr:from>
    <xdr:to>
      <xdr:col>20</xdr:col>
      <xdr:colOff>38100</xdr:colOff>
      <xdr:row>33</xdr:row>
      <xdr:rowOff>47625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64152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5080</xdr:rowOff>
    </xdr:from>
    <xdr:to>
      <xdr:col>15</xdr:col>
      <xdr:colOff>101600</xdr:colOff>
      <xdr:row>33</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123207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3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24130</xdr:rowOff>
    </xdr:from>
    <xdr:to>
      <xdr:col>10</xdr:col>
      <xdr:colOff>165100</xdr:colOff>
      <xdr:row>33</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142257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45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1270</xdr:rowOff>
    </xdr:from>
    <xdr:to>
      <xdr:col>6</xdr:col>
      <xdr:colOff>38100</xdr:colOff>
      <xdr:row>33</xdr:row>
      <xdr:rowOff>102870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119397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43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87122</xdr:rowOff>
    </xdr:from>
    <xdr:to>
      <xdr:col>24</xdr:col>
      <xdr:colOff>63500</xdr:colOff>
      <xdr:row>56</xdr:row>
      <xdr:rowOff>13480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45422"/>
          <a:ext cx="838200" cy="2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87122</xdr:rowOff>
    </xdr:from>
    <xdr:to>
      <xdr:col>19</xdr:col>
      <xdr:colOff>177800</xdr:colOff>
      <xdr:row>56</xdr:row>
      <xdr:rowOff>26510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45422"/>
          <a:ext cx="889000" cy="28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2213</xdr:rowOff>
    </xdr:from>
    <xdr:to>
      <xdr:col>15</xdr:col>
      <xdr:colOff>50800</xdr:colOff>
      <xdr:row>56</xdr:row>
      <xdr:rowOff>26510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431963"/>
          <a:ext cx="889000" cy="19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2213</xdr:rowOff>
    </xdr:from>
    <xdr:to>
      <xdr:col>10</xdr:col>
      <xdr:colOff>114300</xdr:colOff>
      <xdr:row>57</xdr:row>
      <xdr:rowOff>140777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431963"/>
          <a:ext cx="889000" cy="48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134130</xdr:rowOff>
    </xdr:from>
    <xdr:to>
      <xdr:col>24</xdr:col>
      <xdr:colOff>114300</xdr:colOff>
      <xdr:row>56</xdr:row>
      <xdr:rowOff>64280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157007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36322</xdr:rowOff>
    </xdr:from>
    <xdr:to>
      <xdr:col>20</xdr:col>
      <xdr:colOff>38100</xdr:colOff>
      <xdr:row>54</xdr:row>
      <xdr:rowOff>137922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2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154449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0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147160</xdr:rowOff>
    </xdr:from>
    <xdr:to>
      <xdr:col>15</xdr:col>
      <xdr:colOff>101600</xdr:colOff>
      <xdr:row>56</xdr:row>
      <xdr:rowOff>77310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93837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122863</xdr:rowOff>
    </xdr:from>
    <xdr:to>
      <xdr:col>10</xdr:col>
      <xdr:colOff>165100</xdr:colOff>
      <xdr:row>55</xdr:row>
      <xdr:rowOff>53013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69540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15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89977</xdr:rowOff>
    </xdr:from>
    <xdr:to>
      <xdr:col>6</xdr:col>
      <xdr:colOff>38100</xdr:colOff>
      <xdr:row>58</xdr:row>
      <xdr:rowOff>20127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36654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3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23857</xdr:rowOff>
    </xdr:from>
    <xdr:to>
      <xdr:col>24</xdr:col>
      <xdr:colOff>63500</xdr:colOff>
      <xdr:row>73</xdr:row>
      <xdr:rowOff>133927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539707"/>
          <a:ext cx="838200" cy="1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133927</xdr:rowOff>
    </xdr:from>
    <xdr:to>
      <xdr:col>19</xdr:col>
      <xdr:colOff>177800</xdr:colOff>
      <xdr:row>74</xdr:row>
      <xdr:rowOff>86493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649777"/>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163646</xdr:rowOff>
    </xdr:from>
    <xdr:to>
      <xdr:col>15</xdr:col>
      <xdr:colOff>50800</xdr:colOff>
      <xdr:row>74</xdr:row>
      <xdr:rowOff>86493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508046"/>
          <a:ext cx="889000" cy="2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9855</xdr:rowOff>
    </xdr:from>
    <xdr:to>
      <xdr:col>10</xdr:col>
      <xdr:colOff>114300</xdr:colOff>
      <xdr:row>72</xdr:row>
      <xdr:rowOff>163646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354255"/>
          <a:ext cx="889000" cy="15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144507</xdr:rowOff>
    </xdr:from>
    <xdr:to>
      <xdr:col>24</xdr:col>
      <xdr:colOff>114300</xdr:colOff>
      <xdr:row>73</xdr:row>
      <xdr:rowOff>74657</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4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167384</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3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83127</xdr:rowOff>
    </xdr:from>
    <xdr:to>
      <xdr:col>20</xdr:col>
      <xdr:colOff>38100</xdr:colOff>
      <xdr:row>74</xdr:row>
      <xdr:rowOff>13277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5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29804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3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35693</xdr:rowOff>
    </xdr:from>
    <xdr:to>
      <xdr:col>15</xdr:col>
      <xdr:colOff>101600</xdr:colOff>
      <xdr:row>74</xdr:row>
      <xdr:rowOff>137293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7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153820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112846</xdr:rowOff>
    </xdr:from>
    <xdr:to>
      <xdr:col>10</xdr:col>
      <xdr:colOff>165100</xdr:colOff>
      <xdr:row>73</xdr:row>
      <xdr:rowOff>42996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4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59523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2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130505</xdr:rowOff>
    </xdr:from>
    <xdr:to>
      <xdr:col>6</xdr:col>
      <xdr:colOff>38100</xdr:colOff>
      <xdr:row>72</xdr:row>
      <xdr:rowOff>60655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3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77182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0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57404</xdr:rowOff>
    </xdr:from>
    <xdr:to>
      <xdr:col>24</xdr:col>
      <xdr:colOff>63500</xdr:colOff>
      <xdr:row>95</xdr:row>
      <xdr:rowOff>139340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45154"/>
          <a:ext cx="838200" cy="8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47738</xdr:rowOff>
    </xdr:from>
    <xdr:to>
      <xdr:col>19</xdr:col>
      <xdr:colOff>177800</xdr:colOff>
      <xdr:row>95</xdr:row>
      <xdr:rowOff>57404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49688"/>
          <a:ext cx="889000" cy="6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47738</xdr:rowOff>
    </xdr:from>
    <xdr:to>
      <xdr:col>15</xdr:col>
      <xdr:colOff>50800</xdr:colOff>
      <xdr:row>91</xdr:row>
      <xdr:rowOff>114489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649688"/>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114489</xdr:rowOff>
    </xdr:from>
    <xdr:to>
      <xdr:col>10</xdr:col>
      <xdr:colOff>114300</xdr:colOff>
      <xdr:row>94</xdr:row>
      <xdr:rowOff>6361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716439"/>
          <a:ext cx="889000" cy="4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88540</xdr:rowOff>
    </xdr:from>
    <xdr:to>
      <xdr:col>24</xdr:col>
      <xdr:colOff>114300</xdr:colOff>
      <xdr:row>96</xdr:row>
      <xdr:rowOff>18690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111417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6604</xdr:rowOff>
    </xdr:from>
    <xdr:to>
      <xdr:col>20</xdr:col>
      <xdr:colOff>38100</xdr:colOff>
      <xdr:row>95</xdr:row>
      <xdr:rowOff>108204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124731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168388</xdr:rowOff>
    </xdr:from>
    <xdr:to>
      <xdr:col>15</xdr:col>
      <xdr:colOff>101600</xdr:colOff>
      <xdr:row>91</xdr:row>
      <xdr:rowOff>98538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115065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3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63689</xdr:rowOff>
    </xdr:from>
    <xdr:to>
      <xdr:col>10</xdr:col>
      <xdr:colOff>165100</xdr:colOff>
      <xdr:row>91</xdr:row>
      <xdr:rowOff>165289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10366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4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127011</xdr:rowOff>
    </xdr:from>
    <xdr:to>
      <xdr:col>6</xdr:col>
      <xdr:colOff>38100</xdr:colOff>
      <xdr:row>94</xdr:row>
      <xdr:rowOff>57161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73688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8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97790</xdr:rowOff>
    </xdr:from>
    <xdr:to>
      <xdr:col>55</xdr:col>
      <xdr:colOff>0</xdr:colOff>
      <xdr:row>37</xdr:row>
      <xdr:rowOff>98552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44144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87122</xdr:rowOff>
    </xdr:from>
    <xdr:to>
      <xdr:col>50</xdr:col>
      <xdr:colOff>114300</xdr:colOff>
      <xdr:row>37</xdr:row>
      <xdr:rowOff>97790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43077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87122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17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45212</xdr:rowOff>
    </xdr:from>
    <xdr:to>
      <xdr:col>41</xdr:col>
      <xdr:colOff>50800</xdr:colOff>
      <xdr:row>37</xdr:row>
      <xdr:rowOff>73406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38886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47752</xdr:rowOff>
    </xdr:from>
    <xdr:to>
      <xdr:col>55</xdr:col>
      <xdr:colOff>50800</xdr:colOff>
      <xdr:row>37</xdr:row>
      <xdr:rowOff>149352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26179</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6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46990</xdr:rowOff>
    </xdr:from>
    <xdr:to>
      <xdr:col>50</xdr:col>
      <xdr:colOff>165100</xdr:colOff>
      <xdr:row>37</xdr:row>
      <xdr:rowOff>148590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139717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36322</xdr:rowOff>
    </xdr:from>
    <xdr:to>
      <xdr:col>46</xdr:col>
      <xdr:colOff>38100</xdr:colOff>
      <xdr:row>37</xdr:row>
      <xdr:rowOff>137922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129049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22606</xdr:rowOff>
    </xdr:from>
    <xdr:to>
      <xdr:col>41</xdr:col>
      <xdr:colOff>101600</xdr:colOff>
      <xdr:row>37</xdr:row>
      <xdr:rowOff>124206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115333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45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165862</xdr:rowOff>
    </xdr:from>
    <xdr:to>
      <xdr:col>36</xdr:col>
      <xdr:colOff>165100</xdr:colOff>
      <xdr:row>37</xdr:row>
      <xdr:rowOff>96012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87139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430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63903</xdr:rowOff>
    </xdr:from>
    <xdr:to>
      <xdr:col>55</xdr:col>
      <xdr:colOff>0</xdr:colOff>
      <xdr:row>56</xdr:row>
      <xdr:rowOff>91171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665103"/>
          <a:ext cx="8382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57372</xdr:rowOff>
    </xdr:from>
    <xdr:to>
      <xdr:col>50</xdr:col>
      <xdr:colOff>114300</xdr:colOff>
      <xdr:row>56</xdr:row>
      <xdr:rowOff>63903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585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57372</xdr:rowOff>
    </xdr:from>
    <xdr:to>
      <xdr:col>45</xdr:col>
      <xdr:colOff>177800</xdr:colOff>
      <xdr:row>56</xdr:row>
      <xdr:rowOff>73243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58572"/>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73243</xdr:rowOff>
    </xdr:from>
    <xdr:to>
      <xdr:col>41</xdr:col>
      <xdr:colOff>50800</xdr:colOff>
      <xdr:row>56</xdr:row>
      <xdr:rowOff>97115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674443"/>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40371</xdr:rowOff>
    </xdr:from>
    <xdr:to>
      <xdr:col>55</xdr:col>
      <xdr:colOff>50800</xdr:colOff>
      <xdr:row>56</xdr:row>
      <xdr:rowOff>141971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63248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13103</xdr:rowOff>
    </xdr:from>
    <xdr:to>
      <xdr:col>50</xdr:col>
      <xdr:colOff>165100</xdr:colOff>
      <xdr:row>56</xdr:row>
      <xdr:rowOff>114703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131230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38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6572</xdr:rowOff>
    </xdr:from>
    <xdr:to>
      <xdr:col>46</xdr:col>
      <xdr:colOff>38100</xdr:colOff>
      <xdr:row>56</xdr:row>
      <xdr:rowOff>108172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124699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22443</xdr:rowOff>
    </xdr:from>
    <xdr:to>
      <xdr:col>41</xdr:col>
      <xdr:colOff>101600</xdr:colOff>
      <xdr:row>56</xdr:row>
      <xdr:rowOff>124043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140570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9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46315</xdr:rowOff>
    </xdr:from>
    <xdr:to>
      <xdr:col>36</xdr:col>
      <xdr:colOff>165100</xdr:colOff>
      <xdr:row>56</xdr:row>
      <xdr:rowOff>147915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164442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64541</xdr:rowOff>
    </xdr:from>
    <xdr:to>
      <xdr:col>54</xdr:col>
      <xdr:colOff>189865</xdr:colOff>
      <xdr:row>79</xdr:row>
      <xdr:rowOff>6922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408941"/>
          <a:ext cx="1270" cy="114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10749</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6922</xdr:rowOff>
    </xdr:from>
    <xdr:to>
      <xdr:col>55</xdr:col>
      <xdr:colOff>88900</xdr:colOff>
      <xdr:row>79</xdr:row>
      <xdr:rowOff>6922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5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11218</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21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64541</xdr:rowOff>
    </xdr:from>
    <xdr:to>
      <xdr:col>55</xdr:col>
      <xdr:colOff>88900</xdr:colOff>
      <xdr:row>72</xdr:row>
      <xdr:rowOff>64541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40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160236</xdr:rowOff>
    </xdr:from>
    <xdr:to>
      <xdr:col>55</xdr:col>
      <xdr:colOff>0</xdr:colOff>
      <xdr:row>74</xdr:row>
      <xdr:rowOff>5169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676086"/>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162577</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21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12700</xdr:rowOff>
    </xdr:from>
    <xdr:to>
      <xdr:col>55</xdr:col>
      <xdr:colOff>50800</xdr:colOff>
      <xdr:row>76</xdr:row>
      <xdr:rowOff>114300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74879</xdr:rowOff>
    </xdr:from>
    <xdr:to>
      <xdr:col>50</xdr:col>
      <xdr:colOff>114300</xdr:colOff>
      <xdr:row>73</xdr:row>
      <xdr:rowOff>160236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419279"/>
          <a:ext cx="889000" cy="2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108026</xdr:rowOff>
    </xdr:from>
    <xdr:to>
      <xdr:col>50</xdr:col>
      <xdr:colOff>165100</xdr:colOff>
      <xdr:row>76</xdr:row>
      <xdr:rowOff>38176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9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29303</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30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105525</xdr:rowOff>
    </xdr:from>
    <xdr:to>
      <xdr:col>45</xdr:col>
      <xdr:colOff>177800</xdr:colOff>
      <xdr:row>72</xdr:row>
      <xdr:rowOff>74879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278475"/>
          <a:ext cx="889000" cy="1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136246</xdr:rowOff>
    </xdr:from>
    <xdr:to>
      <xdr:col>46</xdr:col>
      <xdr:colOff>38100</xdr:colOff>
      <xdr:row>75</xdr:row>
      <xdr:rowOff>66396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57523</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123520</xdr:rowOff>
    </xdr:from>
    <xdr:to>
      <xdr:col>41</xdr:col>
      <xdr:colOff>50800</xdr:colOff>
      <xdr:row>71</xdr:row>
      <xdr:rowOff>105525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125020"/>
          <a:ext cx="889000" cy="15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16319</xdr:rowOff>
    </xdr:from>
    <xdr:to>
      <xdr:col>41</xdr:col>
      <xdr:colOff>101600</xdr:colOff>
      <xdr:row>72</xdr:row>
      <xdr:rowOff>117919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109046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118808</xdr:rowOff>
    </xdr:from>
    <xdr:to>
      <xdr:col>36</xdr:col>
      <xdr:colOff>165100</xdr:colOff>
      <xdr:row>75</xdr:row>
      <xdr:rowOff>48958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40085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125819</xdr:rowOff>
    </xdr:from>
    <xdr:to>
      <xdr:col>55</xdr:col>
      <xdr:colOff>50800</xdr:colOff>
      <xdr:row>74</xdr:row>
      <xdr:rowOff>55969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6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148696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4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109436</xdr:rowOff>
    </xdr:from>
    <xdr:to>
      <xdr:col>50</xdr:col>
      <xdr:colOff>165100</xdr:colOff>
      <xdr:row>74</xdr:row>
      <xdr:rowOff>39586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6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56113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24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24079</xdr:rowOff>
    </xdr:from>
    <xdr:to>
      <xdr:col>46</xdr:col>
      <xdr:colOff>38100</xdr:colOff>
      <xdr:row>72</xdr:row>
      <xdr:rowOff>125679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3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142206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1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54725</xdr:rowOff>
    </xdr:from>
    <xdr:to>
      <xdr:col>41</xdr:col>
      <xdr:colOff>101600</xdr:colOff>
      <xdr:row>71</xdr:row>
      <xdr:rowOff>156325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1402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00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72720</xdr:rowOff>
    </xdr:from>
    <xdr:to>
      <xdr:col>36</xdr:col>
      <xdr:colOff>165100</xdr:colOff>
      <xdr:row>71</xdr:row>
      <xdr:rowOff>2870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19397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184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169320</xdr:rowOff>
    </xdr:from>
    <xdr:to>
      <xdr:col>55</xdr:col>
      <xdr:colOff>0</xdr:colOff>
      <xdr:row>97</xdr:row>
      <xdr:rowOff>12582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28520"/>
          <a:ext cx="8382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12582</xdr:rowOff>
    </xdr:from>
    <xdr:to>
      <xdr:col>50</xdr:col>
      <xdr:colOff>114300</xdr:colOff>
      <xdr:row>97</xdr:row>
      <xdr:rowOff>85750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43232"/>
          <a:ext cx="889000" cy="7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85750</xdr:rowOff>
    </xdr:from>
    <xdr:to>
      <xdr:col>45</xdr:col>
      <xdr:colOff>177800</xdr:colOff>
      <xdr:row>97</xdr:row>
      <xdr:rowOff>91873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716400"/>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46317</xdr:rowOff>
    </xdr:from>
    <xdr:to>
      <xdr:col>41</xdr:col>
      <xdr:colOff>50800</xdr:colOff>
      <xdr:row>97</xdr:row>
      <xdr:rowOff>91873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505517"/>
          <a:ext cx="889000" cy="2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118520</xdr:rowOff>
    </xdr:from>
    <xdr:to>
      <xdr:col>55</xdr:col>
      <xdr:colOff>50800</xdr:colOff>
      <xdr:row>97</xdr:row>
      <xdr:rowOff>48670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141397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4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133232</xdr:rowOff>
    </xdr:from>
    <xdr:to>
      <xdr:col>50</xdr:col>
      <xdr:colOff>165100</xdr:colOff>
      <xdr:row>97</xdr:row>
      <xdr:rowOff>63382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79909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3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34950</xdr:rowOff>
    </xdr:from>
    <xdr:to>
      <xdr:col>46</xdr:col>
      <xdr:colOff>38100</xdr:colOff>
      <xdr:row>97</xdr:row>
      <xdr:rowOff>136550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153077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4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41073</xdr:rowOff>
    </xdr:from>
    <xdr:to>
      <xdr:col>41</xdr:col>
      <xdr:colOff>101600</xdr:colOff>
      <xdr:row>97</xdr:row>
      <xdr:rowOff>142673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159200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4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33782</xdr:rowOff>
    </xdr:from>
    <xdr:to>
      <xdr:col>85</xdr:col>
      <xdr:colOff>127000</xdr:colOff>
      <xdr:row>38</xdr:row>
      <xdr:rowOff>40259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77432"/>
          <a:ext cx="8382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40259</xdr:rowOff>
    </xdr:from>
    <xdr:to>
      <xdr:col>81</xdr:col>
      <xdr:colOff>50800</xdr:colOff>
      <xdr:row>38</xdr:row>
      <xdr:rowOff>57404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5535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149987</xdr:rowOff>
    </xdr:from>
    <xdr:to>
      <xdr:col>76</xdr:col>
      <xdr:colOff>114300</xdr:colOff>
      <xdr:row>38</xdr:row>
      <xdr:rowOff>57404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93637"/>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149987</xdr:rowOff>
    </xdr:from>
    <xdr:to>
      <xdr:col>71</xdr:col>
      <xdr:colOff>177800</xdr:colOff>
      <xdr:row>38</xdr:row>
      <xdr:rowOff>139827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93637"/>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154432</xdr:rowOff>
    </xdr:from>
    <xdr:to>
      <xdr:col>85</xdr:col>
      <xdr:colOff>177800</xdr:colOff>
      <xdr:row>37</xdr:row>
      <xdr:rowOff>84582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132859</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3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160909</xdr:rowOff>
    </xdr:from>
    <xdr:to>
      <xdr:col>81</xdr:col>
      <xdr:colOff>101600</xdr:colOff>
      <xdr:row>38</xdr:row>
      <xdr:rowOff>91059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82186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5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6604</xdr:rowOff>
    </xdr:from>
    <xdr:to>
      <xdr:col>76</xdr:col>
      <xdr:colOff>165100</xdr:colOff>
      <xdr:row>38</xdr:row>
      <xdr:rowOff>108204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99331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99187</xdr:rowOff>
    </xdr:from>
    <xdr:to>
      <xdr:col>72</xdr:col>
      <xdr:colOff>38100</xdr:colOff>
      <xdr:row>38</xdr:row>
      <xdr:rowOff>29337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20464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89027</xdr:rowOff>
    </xdr:from>
    <xdr:to>
      <xdr:col>67</xdr:col>
      <xdr:colOff>101600</xdr:colOff>
      <xdr:row>39</xdr:row>
      <xdr:rowOff>19177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6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10304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38411</xdr:rowOff>
    </xdr:from>
    <xdr:to>
      <xdr:col>85</xdr:col>
      <xdr:colOff>127000</xdr:colOff>
      <xdr:row>53</xdr:row>
      <xdr:rowOff>162103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125261"/>
          <a:ext cx="838200" cy="1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134975</xdr:rowOff>
    </xdr:from>
    <xdr:to>
      <xdr:col>81</xdr:col>
      <xdr:colOff>50800</xdr:colOff>
      <xdr:row>53</xdr:row>
      <xdr:rowOff>162103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221825"/>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134975</xdr:rowOff>
    </xdr:from>
    <xdr:to>
      <xdr:col>76</xdr:col>
      <xdr:colOff>114300</xdr:colOff>
      <xdr:row>53</xdr:row>
      <xdr:rowOff>166046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221825"/>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103486</xdr:rowOff>
    </xdr:from>
    <xdr:to>
      <xdr:col>71</xdr:col>
      <xdr:colOff>177800</xdr:colOff>
      <xdr:row>53</xdr:row>
      <xdr:rowOff>166046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190336"/>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159061</xdr:rowOff>
    </xdr:from>
    <xdr:to>
      <xdr:col>85</xdr:col>
      <xdr:colOff>177800</xdr:colOff>
      <xdr:row>53</xdr:row>
      <xdr:rowOff>89211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0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10488</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89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111303</xdr:rowOff>
    </xdr:from>
    <xdr:to>
      <xdr:col>81</xdr:col>
      <xdr:colOff>101600</xdr:colOff>
      <xdr:row>54</xdr:row>
      <xdr:rowOff>41453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52</xdr:row>
      <xdr:rowOff>57980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8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84175</xdr:rowOff>
    </xdr:from>
    <xdr:to>
      <xdr:col>76</xdr:col>
      <xdr:colOff>165100</xdr:colOff>
      <xdr:row>54</xdr:row>
      <xdr:rowOff>14325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1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30852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894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115246</xdr:rowOff>
    </xdr:from>
    <xdr:to>
      <xdr:col>72</xdr:col>
      <xdr:colOff>38100</xdr:colOff>
      <xdr:row>54</xdr:row>
      <xdr:rowOff>45396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2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61923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8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52686</xdr:rowOff>
    </xdr:from>
    <xdr:to>
      <xdr:col>67</xdr:col>
      <xdr:colOff>101600</xdr:colOff>
      <xdr:row>53</xdr:row>
      <xdr:rowOff>154286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1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170813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89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90551</xdr:rowOff>
    </xdr:from>
    <xdr:to>
      <xdr:col>85</xdr:col>
      <xdr:colOff>126364</xdr:colOff>
      <xdr:row>79</xdr:row>
      <xdr:rowOff>40260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434951"/>
          <a:ext cx="1269"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44087</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8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40260</xdr:rowOff>
    </xdr:from>
    <xdr:to>
      <xdr:col>86</xdr:col>
      <xdr:colOff>25400</xdr:colOff>
      <xdr:row>79</xdr:row>
      <xdr:rowOff>40260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4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2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90551</xdr:rowOff>
    </xdr:from>
    <xdr:to>
      <xdr:col>86</xdr:col>
      <xdr:colOff>25400</xdr:colOff>
      <xdr:row>72</xdr:row>
      <xdr:rowOff>90551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43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94171</xdr:rowOff>
    </xdr:from>
    <xdr:to>
      <xdr:col>85</xdr:col>
      <xdr:colOff>127000</xdr:colOff>
      <xdr:row>78</xdr:row>
      <xdr:rowOff>120269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67271"/>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121302</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51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98425</xdr:rowOff>
    </xdr:from>
    <xdr:to>
      <xdr:col>85</xdr:col>
      <xdr:colOff>177800</xdr:colOff>
      <xdr:row>78</xdr:row>
      <xdr:rowOff>28575</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3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20256</xdr:rowOff>
    </xdr:from>
    <xdr:to>
      <xdr:col>81</xdr:col>
      <xdr:colOff>50800</xdr:colOff>
      <xdr:row>78</xdr:row>
      <xdr:rowOff>94171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221906"/>
          <a:ext cx="889000" cy="2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43180</xdr:rowOff>
    </xdr:from>
    <xdr:to>
      <xdr:col>81</xdr:col>
      <xdr:colOff>101600</xdr:colOff>
      <xdr:row>77</xdr:row>
      <xdr:rowOff>144780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161307</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34354</xdr:rowOff>
    </xdr:from>
    <xdr:to>
      <xdr:col>76</xdr:col>
      <xdr:colOff>114300</xdr:colOff>
      <xdr:row>77</xdr:row>
      <xdr:rowOff>20256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550204"/>
          <a:ext cx="889000" cy="67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167196</xdr:rowOff>
    </xdr:from>
    <xdr:to>
      <xdr:col>76</xdr:col>
      <xdr:colOff>165100</xdr:colOff>
      <xdr:row>77</xdr:row>
      <xdr:rowOff>97346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88473</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89789</xdr:rowOff>
    </xdr:from>
    <xdr:to>
      <xdr:col>71</xdr:col>
      <xdr:colOff>177800</xdr:colOff>
      <xdr:row>73</xdr:row>
      <xdr:rowOff>34354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262739"/>
          <a:ext cx="889000" cy="28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106997</xdr:rowOff>
    </xdr:from>
    <xdr:to>
      <xdr:col>72</xdr:col>
      <xdr:colOff>38100</xdr:colOff>
      <xdr:row>76</xdr:row>
      <xdr:rowOff>37148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28275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0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30226</xdr:rowOff>
    </xdr:from>
    <xdr:to>
      <xdr:col>67</xdr:col>
      <xdr:colOff>101600</xdr:colOff>
      <xdr:row>74</xdr:row>
      <xdr:rowOff>131826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122953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8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69469</xdr:rowOff>
    </xdr:from>
    <xdr:to>
      <xdr:col>85</xdr:col>
      <xdr:colOff>177800</xdr:colOff>
      <xdr:row>78</xdr:row>
      <xdr:rowOff>171069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155846</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5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43371</xdr:rowOff>
    </xdr:from>
    <xdr:to>
      <xdr:col>81</xdr:col>
      <xdr:colOff>101600</xdr:colOff>
      <xdr:row>78</xdr:row>
      <xdr:rowOff>144971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136098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79317" y="13509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140906</xdr:rowOff>
    </xdr:from>
    <xdr:to>
      <xdr:col>76</xdr:col>
      <xdr:colOff>165100</xdr:colOff>
      <xdr:row>77</xdr:row>
      <xdr:rowOff>71056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87583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9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155004</xdr:rowOff>
    </xdr:from>
    <xdr:to>
      <xdr:col>72</xdr:col>
      <xdr:colOff>38100</xdr:colOff>
      <xdr:row>73</xdr:row>
      <xdr:rowOff>85154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4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101681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2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38989</xdr:rowOff>
    </xdr:from>
    <xdr:to>
      <xdr:col>67</xdr:col>
      <xdr:colOff>101600</xdr:colOff>
      <xdr:row>71</xdr:row>
      <xdr:rowOff>140589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2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157116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198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109258</xdr:rowOff>
    </xdr:from>
    <xdr:to>
      <xdr:col>85</xdr:col>
      <xdr:colOff>127000</xdr:colOff>
      <xdr:row>94</xdr:row>
      <xdr:rowOff>118935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25558"/>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109258</xdr:rowOff>
    </xdr:from>
    <xdr:to>
      <xdr:col>81</xdr:col>
      <xdr:colOff>50800</xdr:colOff>
      <xdr:row>94</xdr:row>
      <xdr:rowOff>120841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22555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120193</xdr:rowOff>
    </xdr:from>
    <xdr:to>
      <xdr:col>76</xdr:col>
      <xdr:colOff>114300</xdr:colOff>
      <xdr:row>94</xdr:row>
      <xdr:rowOff>120841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23649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112382</xdr:rowOff>
    </xdr:from>
    <xdr:to>
      <xdr:col>71</xdr:col>
      <xdr:colOff>177800</xdr:colOff>
      <xdr:row>94</xdr:row>
      <xdr:rowOff>120193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22868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68135</xdr:rowOff>
    </xdr:from>
    <xdr:to>
      <xdr:col>85</xdr:col>
      <xdr:colOff>177800</xdr:colOff>
      <xdr:row>94</xdr:row>
      <xdr:rowOff>169735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1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91012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58458</xdr:rowOff>
    </xdr:from>
    <xdr:to>
      <xdr:col>81</xdr:col>
      <xdr:colOff>101600</xdr:colOff>
      <xdr:row>94</xdr:row>
      <xdr:rowOff>160058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5135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59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70041</xdr:rowOff>
    </xdr:from>
    <xdr:to>
      <xdr:col>76</xdr:col>
      <xdr:colOff>165100</xdr:colOff>
      <xdr:row>95</xdr:row>
      <xdr:rowOff>191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16718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69393</xdr:rowOff>
    </xdr:from>
    <xdr:to>
      <xdr:col>72</xdr:col>
      <xdr:colOff>38100</xdr:colOff>
      <xdr:row>94</xdr:row>
      <xdr:rowOff>170993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1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162120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61582</xdr:rowOff>
    </xdr:from>
    <xdr:to>
      <xdr:col>67</xdr:col>
      <xdr:colOff>101600</xdr:colOff>
      <xdr:row>94</xdr:row>
      <xdr:rowOff>163182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1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9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・「総務費」は、財政調整基金への積立の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・「民生費」は、子どものための教育・保育給付費負担</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や介護給付費県費負担の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増等により、前年度より増加した。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・「衛生費」は、新型コロナウイルス感染症にかかる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入院搬送対策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の減等より、前年度より減少した。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・「警察費」は、定年引き上げに伴う退職手当の増や給与改定による増等により、前年度より増加した。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・「教育費」は、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定年引き上げに伴う退職手当の増や給与改定による増等により、前年度より増加した。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臨時財政対策債の償還費の減等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標準財政規模に対する財政調整基金残高の割合は、基金残高が対前年度比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億円となったことから、前年度から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標準財政規模に対する実質収支額の割合は、前年度から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ポイント減少したが、これは実質収支額の中に含まれる新型コロナウイルス感染症関連の国庫返還額の減等によるものである。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群馬県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県営競輪特別会計が平成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年度で廃止となって以降、全ての会計において赤字は発生していない。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黒字の構成比率については、一般会計が前年度より減少したが、これは国から概算で交付された新型コロナウイルス感染症関連の国庫支出金の事業費確定に伴う不用額（後年度に国へ返還）が、令和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年度は前年度に比べて減少したことなどによるもの。</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今後も引き続き、各会計において適切な運営に努める。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0.8" zeroHeight="1" x14ac:dyDescent="0.2"/>
  <cols>
    <col min="1" max="11" width="2.109375" style="149" customWidth="1"/>
    <col min="12" max="12" width="2.21875" style="149" customWidth="1"/>
    <col min="13" max="17" width="2.33203125" style="149" customWidth="1"/>
    <col min="18" max="119" width="2.109375" style="149" customWidth="1"/>
    <col min="120" max="16384" width="0" style="149" hidden="1"/>
  </cols>
  <sheetData>
    <row r="1" spans="1:119" ht="33" customHeight="1" x14ac:dyDescent="0.2">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 thickBot="1" x14ac:dyDescent="0.25">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5">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2">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900241340</v>
      </c>
      <c r="BO4" s="382"/>
      <c r="BP4" s="382"/>
      <c r="BQ4" s="382"/>
      <c r="BR4" s="382"/>
      <c r="BS4" s="382"/>
      <c r="BT4" s="382"/>
      <c r="BU4" s="383"/>
      <c r="BV4" s="381">
        <v>904925531</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1.7</v>
      </c>
      <c r="CU4" s="425"/>
      <c r="CV4" s="425"/>
      <c r="CW4" s="425"/>
      <c r="CX4" s="425"/>
      <c r="CY4" s="425"/>
      <c r="CZ4" s="425"/>
      <c r="DA4" s="426"/>
      <c r="DB4" s="424">
        <v>2.2000000000000002</v>
      </c>
      <c r="DC4" s="425"/>
      <c r="DD4" s="425"/>
      <c r="DE4" s="425"/>
      <c r="DF4" s="425"/>
      <c r="DG4" s="425"/>
      <c r="DH4" s="425"/>
      <c r="DI4" s="426"/>
    </row>
    <row r="5" spans="1:119" ht="18.75" customHeight="1" thickBot="1" x14ac:dyDescent="0.25">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881483396</v>
      </c>
      <c r="BO5" s="392"/>
      <c r="BP5" s="392"/>
      <c r="BQ5" s="392"/>
      <c r="BR5" s="392"/>
      <c r="BS5" s="392"/>
      <c r="BT5" s="392"/>
      <c r="BU5" s="393"/>
      <c r="BV5" s="391">
        <v>886922117</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91.9</v>
      </c>
      <c r="CU5" s="428"/>
      <c r="CV5" s="428"/>
      <c r="CW5" s="428"/>
      <c r="CX5" s="428"/>
      <c r="CY5" s="428"/>
      <c r="CZ5" s="428"/>
      <c r="DA5" s="429"/>
      <c r="DB5" s="427">
        <v>90.7</v>
      </c>
      <c r="DC5" s="428"/>
      <c r="DD5" s="428"/>
      <c r="DE5" s="428"/>
      <c r="DF5" s="428"/>
      <c r="DG5" s="428"/>
      <c r="DH5" s="428"/>
      <c r="DI5" s="429"/>
    </row>
    <row r="6" spans="1:119" ht="18.75" customHeight="1" x14ac:dyDescent="0.2">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13100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18757944</v>
      </c>
      <c r="BO6" s="392"/>
      <c r="BP6" s="392"/>
      <c r="BQ6" s="392"/>
      <c r="BR6" s="392"/>
      <c r="BS6" s="392"/>
      <c r="BT6" s="392"/>
      <c r="BU6" s="393"/>
      <c r="BV6" s="391">
        <v>18003414</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92.7</v>
      </c>
      <c r="CU6" s="398"/>
      <c r="CV6" s="398"/>
      <c r="CW6" s="398"/>
      <c r="CX6" s="398"/>
      <c r="CY6" s="398"/>
      <c r="CZ6" s="398"/>
      <c r="DA6" s="399"/>
      <c r="DB6" s="397">
        <v>92.7</v>
      </c>
      <c r="DC6" s="398"/>
      <c r="DD6" s="398"/>
      <c r="DE6" s="398"/>
      <c r="DF6" s="398"/>
      <c r="DG6" s="398"/>
      <c r="DH6" s="398"/>
      <c r="DI6" s="399"/>
    </row>
    <row r="7" spans="1:119" ht="18.75" customHeight="1" x14ac:dyDescent="0.2">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2</v>
      </c>
      <c r="AJ7" s="385"/>
      <c r="AK7" s="385"/>
      <c r="AL7" s="385"/>
      <c r="AM7" s="385"/>
      <c r="AN7" s="385"/>
      <c r="AO7" s="385"/>
      <c r="AP7" s="386"/>
      <c r="AQ7" s="384">
        <v>10600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10805563</v>
      </c>
      <c r="BO7" s="392"/>
      <c r="BP7" s="392"/>
      <c r="BQ7" s="392"/>
      <c r="BR7" s="392"/>
      <c r="BS7" s="392"/>
      <c r="BT7" s="392"/>
      <c r="BU7" s="393"/>
      <c r="BV7" s="391">
        <v>7746701</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470478105</v>
      </c>
      <c r="CU7" s="392"/>
      <c r="CV7" s="392"/>
      <c r="CW7" s="392"/>
      <c r="CX7" s="392"/>
      <c r="CY7" s="392"/>
      <c r="CZ7" s="392"/>
      <c r="DA7" s="393"/>
      <c r="DB7" s="391">
        <v>459270457</v>
      </c>
      <c r="DC7" s="392"/>
      <c r="DD7" s="392"/>
      <c r="DE7" s="392"/>
      <c r="DF7" s="392"/>
      <c r="DG7" s="392"/>
      <c r="DH7" s="392"/>
      <c r="DI7" s="393"/>
    </row>
    <row r="8" spans="1:119" ht="18.75" customHeight="1" thickBot="1" x14ac:dyDescent="0.25">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9300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7952381</v>
      </c>
      <c r="BO8" s="392"/>
      <c r="BP8" s="392"/>
      <c r="BQ8" s="392"/>
      <c r="BR8" s="392"/>
      <c r="BS8" s="392"/>
      <c r="BT8" s="392"/>
      <c r="BU8" s="393"/>
      <c r="BV8" s="391">
        <v>10256713</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6">
        <v>0.61</v>
      </c>
      <c r="CU8" s="477"/>
      <c r="CV8" s="477"/>
      <c r="CW8" s="477"/>
      <c r="CX8" s="477"/>
      <c r="CY8" s="477"/>
      <c r="CZ8" s="477"/>
      <c r="DA8" s="478"/>
      <c r="DB8" s="476">
        <v>0.59</v>
      </c>
      <c r="DC8" s="477"/>
      <c r="DD8" s="477"/>
      <c r="DE8" s="477"/>
      <c r="DF8" s="477"/>
      <c r="DG8" s="477"/>
      <c r="DH8" s="477"/>
      <c r="DI8" s="478"/>
    </row>
    <row r="9" spans="1:119" ht="18.75" customHeight="1" thickBot="1" x14ac:dyDescent="0.25">
      <c r="A9" s="150"/>
      <c r="B9" s="449" t="s">
        <v>104</v>
      </c>
      <c r="C9" s="443"/>
      <c r="D9" s="443"/>
      <c r="E9" s="443"/>
      <c r="F9" s="443"/>
      <c r="G9" s="443"/>
      <c r="H9" s="443"/>
      <c r="I9" s="443"/>
      <c r="J9" s="443"/>
      <c r="K9" s="444"/>
      <c r="L9" s="455" t="s">
        <v>105</v>
      </c>
      <c r="M9" s="456"/>
      <c r="N9" s="456"/>
      <c r="O9" s="456"/>
      <c r="P9" s="456"/>
      <c r="Q9" s="457"/>
      <c r="R9" s="458">
        <v>1939110</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9800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-2304332</v>
      </c>
      <c r="BO9" s="392"/>
      <c r="BP9" s="392"/>
      <c r="BQ9" s="392"/>
      <c r="BR9" s="392"/>
      <c r="BS9" s="392"/>
      <c r="BT9" s="392"/>
      <c r="BU9" s="393"/>
      <c r="BV9" s="391">
        <v>-21393969</v>
      </c>
      <c r="BW9" s="392"/>
      <c r="BX9" s="392"/>
      <c r="BY9" s="392"/>
      <c r="BZ9" s="392"/>
      <c r="CA9" s="392"/>
      <c r="CB9" s="392"/>
      <c r="CC9" s="393"/>
      <c r="CD9" s="470" t="s">
        <v>108</v>
      </c>
      <c r="CE9" s="471"/>
      <c r="CF9" s="471"/>
      <c r="CG9" s="471"/>
      <c r="CH9" s="471"/>
      <c r="CI9" s="471"/>
      <c r="CJ9" s="471"/>
      <c r="CK9" s="471"/>
      <c r="CL9" s="471"/>
      <c r="CM9" s="471"/>
      <c r="CN9" s="471"/>
      <c r="CO9" s="471"/>
      <c r="CP9" s="471"/>
      <c r="CQ9" s="471"/>
      <c r="CR9" s="471"/>
      <c r="CS9" s="472"/>
      <c r="CT9" s="427">
        <v>15.9</v>
      </c>
      <c r="CU9" s="428"/>
      <c r="CV9" s="428"/>
      <c r="CW9" s="428"/>
      <c r="CX9" s="428"/>
      <c r="CY9" s="428"/>
      <c r="CZ9" s="428"/>
      <c r="DA9" s="429"/>
      <c r="DB9" s="427">
        <v>16.399999999999999</v>
      </c>
      <c r="DC9" s="428"/>
      <c r="DD9" s="428"/>
      <c r="DE9" s="428"/>
      <c r="DF9" s="428"/>
      <c r="DG9" s="428"/>
      <c r="DH9" s="428"/>
      <c r="DI9" s="429"/>
    </row>
    <row r="10" spans="1:119" ht="18.75" customHeight="1" x14ac:dyDescent="0.2">
      <c r="A10" s="150"/>
      <c r="B10" s="450"/>
      <c r="C10" s="451"/>
      <c r="D10" s="451"/>
      <c r="E10" s="451"/>
      <c r="F10" s="451"/>
      <c r="G10" s="451"/>
      <c r="H10" s="451"/>
      <c r="I10" s="451"/>
      <c r="J10" s="451"/>
      <c r="K10" s="406"/>
      <c r="L10" s="473" t="s">
        <v>109</v>
      </c>
      <c r="M10" s="474"/>
      <c r="N10" s="474"/>
      <c r="O10" s="474"/>
      <c r="P10" s="474"/>
      <c r="Q10" s="475"/>
      <c r="R10" s="384">
        <v>1973115</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9200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6083394</v>
      </c>
      <c r="BO10" s="392"/>
      <c r="BP10" s="392"/>
      <c r="BQ10" s="392"/>
      <c r="BR10" s="392"/>
      <c r="BS10" s="392"/>
      <c r="BT10" s="392"/>
      <c r="BU10" s="393"/>
      <c r="BV10" s="391">
        <v>27450798</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48</v>
      </c>
      <c r="AJ11" s="385"/>
      <c r="AK11" s="385"/>
      <c r="AL11" s="385"/>
      <c r="AM11" s="385"/>
      <c r="AN11" s="385"/>
      <c r="AO11" s="385"/>
      <c r="AP11" s="386"/>
      <c r="AQ11" s="384">
        <v>8300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1907976</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14838797</v>
      </c>
      <c r="BO12" s="392"/>
      <c r="BP12" s="392"/>
      <c r="BQ12" s="392"/>
      <c r="BR12" s="392"/>
      <c r="BS12" s="392"/>
      <c r="BT12" s="392"/>
      <c r="BU12" s="393"/>
      <c r="BV12" s="391">
        <v>0</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1826580</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-11059735</v>
      </c>
      <c r="BO13" s="392"/>
      <c r="BP13" s="392"/>
      <c r="BQ13" s="392"/>
      <c r="BR13" s="392"/>
      <c r="BS13" s="392"/>
      <c r="BT13" s="392"/>
      <c r="BU13" s="393"/>
      <c r="BV13" s="391">
        <v>6056829</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9.1999999999999993</v>
      </c>
      <c r="CU13" s="428"/>
      <c r="CV13" s="428"/>
      <c r="CW13" s="428"/>
      <c r="CX13" s="428"/>
      <c r="CY13" s="428"/>
      <c r="CZ13" s="428"/>
      <c r="DA13" s="429"/>
      <c r="DB13" s="427">
        <v>9.3000000000000007</v>
      </c>
      <c r="DC13" s="428"/>
      <c r="DD13" s="428"/>
      <c r="DE13" s="428"/>
      <c r="DF13" s="428"/>
      <c r="DG13" s="428"/>
      <c r="DH13" s="428"/>
      <c r="DI13" s="429"/>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1919232</v>
      </c>
      <c r="S14" s="520"/>
      <c r="T14" s="520"/>
      <c r="U14" s="520"/>
      <c r="V14" s="521"/>
      <c r="W14" s="436"/>
      <c r="X14" s="437"/>
      <c r="Y14" s="438"/>
      <c r="Z14" s="473" t="s">
        <v>131</v>
      </c>
      <c r="AA14" s="474"/>
      <c r="AB14" s="474"/>
      <c r="AC14" s="474"/>
      <c r="AD14" s="474"/>
      <c r="AE14" s="474"/>
      <c r="AF14" s="474"/>
      <c r="AG14" s="474"/>
      <c r="AH14" s="475"/>
      <c r="AI14" s="384">
        <v>5719</v>
      </c>
      <c r="AJ14" s="385"/>
      <c r="AK14" s="385"/>
      <c r="AL14" s="385"/>
      <c r="AM14" s="386"/>
      <c r="AN14" s="384">
        <v>18758320</v>
      </c>
      <c r="AO14" s="385"/>
      <c r="AP14" s="385"/>
      <c r="AQ14" s="385"/>
      <c r="AR14" s="385"/>
      <c r="AS14" s="386"/>
      <c r="AT14" s="384">
        <v>3280</v>
      </c>
      <c r="AU14" s="385"/>
      <c r="AV14" s="385"/>
      <c r="AW14" s="385"/>
      <c r="AX14" s="385"/>
      <c r="AY14" s="387"/>
      <c r="AZ14" s="378" t="s">
        <v>132</v>
      </c>
      <c r="BA14" s="379"/>
      <c r="BB14" s="379"/>
      <c r="BC14" s="379"/>
      <c r="BD14" s="379"/>
      <c r="BE14" s="379"/>
      <c r="BF14" s="379"/>
      <c r="BG14" s="379"/>
      <c r="BH14" s="379"/>
      <c r="BI14" s="379"/>
      <c r="BJ14" s="379"/>
      <c r="BK14" s="379"/>
      <c r="BL14" s="379"/>
      <c r="BM14" s="380"/>
      <c r="BN14" s="381">
        <v>249321394</v>
      </c>
      <c r="BO14" s="382"/>
      <c r="BP14" s="382"/>
      <c r="BQ14" s="382"/>
      <c r="BR14" s="382"/>
      <c r="BS14" s="382"/>
      <c r="BT14" s="382"/>
      <c r="BU14" s="383"/>
      <c r="BV14" s="381">
        <v>237801284</v>
      </c>
      <c r="BW14" s="382"/>
      <c r="BX14" s="382"/>
      <c r="BY14" s="382"/>
      <c r="BZ14" s="382"/>
      <c r="CA14" s="382"/>
      <c r="CB14" s="382"/>
      <c r="CC14" s="383"/>
      <c r="CD14" s="470" t="s">
        <v>133</v>
      </c>
      <c r="CE14" s="471"/>
      <c r="CF14" s="471"/>
      <c r="CG14" s="471"/>
      <c r="CH14" s="471"/>
      <c r="CI14" s="471"/>
      <c r="CJ14" s="471"/>
      <c r="CK14" s="471"/>
      <c r="CL14" s="471"/>
      <c r="CM14" s="471"/>
      <c r="CN14" s="471"/>
      <c r="CO14" s="471"/>
      <c r="CP14" s="471"/>
      <c r="CQ14" s="471"/>
      <c r="CR14" s="471"/>
      <c r="CS14" s="472"/>
      <c r="CT14" s="522">
        <v>130</v>
      </c>
      <c r="CU14" s="523"/>
      <c r="CV14" s="523"/>
      <c r="CW14" s="523"/>
      <c r="CX14" s="523"/>
      <c r="CY14" s="523"/>
      <c r="CZ14" s="523"/>
      <c r="DA14" s="524"/>
      <c r="DB14" s="522">
        <v>133.6</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1846917</v>
      </c>
      <c r="S15" s="520"/>
      <c r="T15" s="520"/>
      <c r="U15" s="520"/>
      <c r="V15" s="521"/>
      <c r="W15" s="436"/>
      <c r="X15" s="437"/>
      <c r="Y15" s="438"/>
      <c r="Z15" s="473" t="s">
        <v>134</v>
      </c>
      <c r="AA15" s="474"/>
      <c r="AB15" s="474"/>
      <c r="AC15" s="474"/>
      <c r="AD15" s="474"/>
      <c r="AE15" s="474"/>
      <c r="AF15" s="474"/>
      <c r="AG15" s="474"/>
      <c r="AH15" s="475"/>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404470815</v>
      </c>
      <c r="BO15" s="392"/>
      <c r="BP15" s="392"/>
      <c r="BQ15" s="392"/>
      <c r="BR15" s="392"/>
      <c r="BS15" s="392"/>
      <c r="BT15" s="392"/>
      <c r="BU15" s="393"/>
      <c r="BV15" s="391">
        <v>391829633</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3" t="s">
        <v>139</v>
      </c>
      <c r="AA16" s="474"/>
      <c r="AB16" s="474"/>
      <c r="AC16" s="474"/>
      <c r="AD16" s="474"/>
      <c r="AE16" s="474"/>
      <c r="AF16" s="474"/>
      <c r="AG16" s="474"/>
      <c r="AH16" s="475"/>
      <c r="AI16" s="384">
        <v>57</v>
      </c>
      <c r="AJ16" s="385"/>
      <c r="AK16" s="385"/>
      <c r="AL16" s="385"/>
      <c r="AM16" s="386"/>
      <c r="AN16" s="384">
        <v>196764</v>
      </c>
      <c r="AO16" s="385"/>
      <c r="AP16" s="385"/>
      <c r="AQ16" s="385"/>
      <c r="AR16" s="385"/>
      <c r="AS16" s="386"/>
      <c r="AT16" s="384">
        <v>3452</v>
      </c>
      <c r="AU16" s="385"/>
      <c r="AV16" s="385"/>
      <c r="AW16" s="385"/>
      <c r="AX16" s="385"/>
      <c r="AY16" s="387"/>
      <c r="AZ16" s="388" t="s">
        <v>140</v>
      </c>
      <c r="BA16" s="389"/>
      <c r="BB16" s="389"/>
      <c r="BC16" s="389"/>
      <c r="BD16" s="389"/>
      <c r="BE16" s="389"/>
      <c r="BF16" s="389"/>
      <c r="BG16" s="389"/>
      <c r="BH16" s="389"/>
      <c r="BI16" s="389"/>
      <c r="BJ16" s="389"/>
      <c r="BK16" s="389"/>
      <c r="BL16" s="389"/>
      <c r="BM16" s="390"/>
      <c r="BN16" s="391">
        <v>310522338</v>
      </c>
      <c r="BO16" s="392"/>
      <c r="BP16" s="392"/>
      <c r="BQ16" s="392"/>
      <c r="BR16" s="392"/>
      <c r="BS16" s="392"/>
      <c r="BT16" s="392"/>
      <c r="BU16" s="393"/>
      <c r="BV16" s="391">
        <v>295351526</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3" t="s">
        <v>143</v>
      </c>
      <c r="AA17" s="474"/>
      <c r="AB17" s="474"/>
      <c r="AC17" s="474"/>
      <c r="AD17" s="474"/>
      <c r="AE17" s="474"/>
      <c r="AF17" s="474"/>
      <c r="AG17" s="474"/>
      <c r="AH17" s="475"/>
      <c r="AI17" s="384">
        <v>3465</v>
      </c>
      <c r="AJ17" s="385"/>
      <c r="AK17" s="385"/>
      <c r="AL17" s="385"/>
      <c r="AM17" s="386"/>
      <c r="AN17" s="384">
        <v>11510730</v>
      </c>
      <c r="AO17" s="385"/>
      <c r="AP17" s="385"/>
      <c r="AQ17" s="385"/>
      <c r="AR17" s="385"/>
      <c r="AS17" s="386"/>
      <c r="AT17" s="384">
        <v>3322</v>
      </c>
      <c r="AU17" s="385"/>
      <c r="AV17" s="385"/>
      <c r="AW17" s="385"/>
      <c r="AX17" s="385"/>
      <c r="AY17" s="387"/>
      <c r="AZ17" s="388" t="s">
        <v>144</v>
      </c>
      <c r="BA17" s="389"/>
      <c r="BB17" s="389"/>
      <c r="BC17" s="389"/>
      <c r="BD17" s="389"/>
      <c r="BE17" s="389"/>
      <c r="BF17" s="389"/>
      <c r="BG17" s="389"/>
      <c r="BH17" s="389"/>
      <c r="BI17" s="389"/>
      <c r="BJ17" s="389"/>
      <c r="BK17" s="389"/>
      <c r="BL17" s="389"/>
      <c r="BM17" s="390"/>
      <c r="BN17" s="391">
        <v>444337660</v>
      </c>
      <c r="BO17" s="392"/>
      <c r="BP17" s="392"/>
      <c r="BQ17" s="392"/>
      <c r="BR17" s="392"/>
      <c r="BS17" s="392"/>
      <c r="BT17" s="392"/>
      <c r="BU17" s="393"/>
      <c r="BV17" s="391">
        <v>422615809</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50"/>
      <c r="B18" s="418" t="s">
        <v>145</v>
      </c>
      <c r="C18" s="419"/>
      <c r="D18" s="419"/>
      <c r="E18" s="419"/>
      <c r="F18" s="419"/>
      <c r="G18" s="419"/>
      <c r="H18" s="419"/>
      <c r="I18" s="419"/>
      <c r="J18" s="419"/>
      <c r="K18" s="538"/>
      <c r="L18" s="539">
        <v>6362</v>
      </c>
      <c r="M18" s="540"/>
      <c r="N18" s="540"/>
      <c r="O18" s="540"/>
      <c r="P18" s="540"/>
      <c r="Q18" s="540"/>
      <c r="R18" s="540"/>
      <c r="S18" s="540"/>
      <c r="T18" s="540"/>
      <c r="U18" s="540"/>
      <c r="V18" s="540"/>
      <c r="W18" s="436"/>
      <c r="X18" s="437"/>
      <c r="Y18" s="438"/>
      <c r="Z18" s="473" t="s">
        <v>146</v>
      </c>
      <c r="AA18" s="474"/>
      <c r="AB18" s="474"/>
      <c r="AC18" s="474"/>
      <c r="AD18" s="474"/>
      <c r="AE18" s="474"/>
      <c r="AF18" s="474"/>
      <c r="AG18" s="474"/>
      <c r="AH18" s="475"/>
      <c r="AI18" s="384">
        <v>12897</v>
      </c>
      <c r="AJ18" s="385"/>
      <c r="AK18" s="385"/>
      <c r="AL18" s="385"/>
      <c r="AM18" s="386"/>
      <c r="AN18" s="384">
        <v>47455847</v>
      </c>
      <c r="AO18" s="385"/>
      <c r="AP18" s="385"/>
      <c r="AQ18" s="385"/>
      <c r="AR18" s="385"/>
      <c r="AS18" s="386"/>
      <c r="AT18" s="384">
        <v>3680</v>
      </c>
      <c r="AU18" s="385"/>
      <c r="AV18" s="385"/>
      <c r="AW18" s="385"/>
      <c r="AX18" s="385"/>
      <c r="AY18" s="387"/>
      <c r="AZ18" s="503" t="s">
        <v>147</v>
      </c>
      <c r="BA18" s="504"/>
      <c r="BB18" s="504"/>
      <c r="BC18" s="504"/>
      <c r="BD18" s="504"/>
      <c r="BE18" s="504"/>
      <c r="BF18" s="504"/>
      <c r="BG18" s="504"/>
      <c r="BH18" s="504"/>
      <c r="BI18" s="504"/>
      <c r="BJ18" s="504"/>
      <c r="BK18" s="504"/>
      <c r="BL18" s="504"/>
      <c r="BM18" s="505"/>
      <c r="BN18" s="541">
        <v>597537651</v>
      </c>
      <c r="BO18" s="542"/>
      <c r="BP18" s="542"/>
      <c r="BQ18" s="542"/>
      <c r="BR18" s="542"/>
      <c r="BS18" s="542"/>
      <c r="BT18" s="542"/>
      <c r="BU18" s="543"/>
      <c r="BV18" s="541">
        <v>586761573</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50"/>
      <c r="B19" s="418" t="s">
        <v>148</v>
      </c>
      <c r="C19" s="419"/>
      <c r="D19" s="419"/>
      <c r="E19" s="419"/>
      <c r="F19" s="419"/>
      <c r="G19" s="419"/>
      <c r="H19" s="419"/>
      <c r="I19" s="419"/>
      <c r="J19" s="419"/>
      <c r="K19" s="538"/>
      <c r="L19" s="539">
        <v>300</v>
      </c>
      <c r="M19" s="540"/>
      <c r="N19" s="540"/>
      <c r="O19" s="540"/>
      <c r="P19" s="540"/>
      <c r="Q19" s="540"/>
      <c r="R19" s="540"/>
      <c r="S19" s="540"/>
      <c r="T19" s="540"/>
      <c r="U19" s="540"/>
      <c r="V19" s="540"/>
      <c r="W19" s="436"/>
      <c r="X19" s="437"/>
      <c r="Y19" s="438"/>
      <c r="Z19" s="473" t="s">
        <v>149</v>
      </c>
      <c r="AA19" s="474"/>
      <c r="AB19" s="474"/>
      <c r="AC19" s="474"/>
      <c r="AD19" s="474"/>
      <c r="AE19" s="474"/>
      <c r="AF19" s="474"/>
      <c r="AG19" s="474"/>
      <c r="AH19" s="475"/>
      <c r="AI19" s="384">
        <v>1893</v>
      </c>
      <c r="AJ19" s="385"/>
      <c r="AK19" s="385"/>
      <c r="AL19" s="385"/>
      <c r="AM19" s="386"/>
      <c r="AN19" s="384">
        <v>5466984</v>
      </c>
      <c r="AO19" s="385"/>
      <c r="AP19" s="385"/>
      <c r="AQ19" s="385"/>
      <c r="AR19" s="385"/>
      <c r="AS19" s="386"/>
      <c r="AT19" s="384">
        <v>2888</v>
      </c>
      <c r="AU19" s="385"/>
      <c r="AV19" s="385"/>
      <c r="AW19" s="385"/>
      <c r="AX19" s="385"/>
      <c r="AY19" s="387"/>
      <c r="AZ19" s="378" t="s">
        <v>150</v>
      </c>
      <c r="BA19" s="379"/>
      <c r="BB19" s="379"/>
      <c r="BC19" s="379"/>
      <c r="BD19" s="379"/>
      <c r="BE19" s="379"/>
      <c r="BF19" s="379"/>
      <c r="BG19" s="379"/>
      <c r="BH19" s="379"/>
      <c r="BI19" s="379"/>
      <c r="BJ19" s="379"/>
      <c r="BK19" s="379"/>
      <c r="BL19" s="379"/>
      <c r="BM19" s="380"/>
      <c r="BN19" s="381">
        <v>1218965564</v>
      </c>
      <c r="BO19" s="382"/>
      <c r="BP19" s="382"/>
      <c r="BQ19" s="382"/>
      <c r="BR19" s="382"/>
      <c r="BS19" s="382"/>
      <c r="BT19" s="382"/>
      <c r="BU19" s="383"/>
      <c r="BV19" s="381">
        <v>1256227047</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50"/>
      <c r="B20" s="418" t="s">
        <v>151</v>
      </c>
      <c r="C20" s="419"/>
      <c r="D20" s="419"/>
      <c r="E20" s="419"/>
      <c r="F20" s="419"/>
      <c r="G20" s="419"/>
      <c r="H20" s="419"/>
      <c r="I20" s="419"/>
      <c r="J20" s="419"/>
      <c r="K20" s="538"/>
      <c r="L20" s="539">
        <v>805252</v>
      </c>
      <c r="M20" s="540"/>
      <c r="N20" s="540"/>
      <c r="O20" s="540"/>
      <c r="P20" s="540"/>
      <c r="Q20" s="540"/>
      <c r="R20" s="540"/>
      <c r="S20" s="540"/>
      <c r="T20" s="540"/>
      <c r="U20" s="540"/>
      <c r="V20" s="540"/>
      <c r="W20" s="439"/>
      <c r="X20" s="440"/>
      <c r="Y20" s="441"/>
      <c r="Z20" s="473" t="s">
        <v>152</v>
      </c>
      <c r="AA20" s="474"/>
      <c r="AB20" s="474"/>
      <c r="AC20" s="474"/>
      <c r="AD20" s="474"/>
      <c r="AE20" s="474"/>
      <c r="AF20" s="474"/>
      <c r="AG20" s="474"/>
      <c r="AH20" s="475"/>
      <c r="AI20" s="384">
        <v>23974</v>
      </c>
      <c r="AJ20" s="385"/>
      <c r="AK20" s="385"/>
      <c r="AL20" s="385"/>
      <c r="AM20" s="386"/>
      <c r="AN20" s="384">
        <v>83191881</v>
      </c>
      <c r="AO20" s="385"/>
      <c r="AP20" s="385"/>
      <c r="AQ20" s="385"/>
      <c r="AR20" s="385"/>
      <c r="AS20" s="386"/>
      <c r="AT20" s="384">
        <v>3470</v>
      </c>
      <c r="AU20" s="385"/>
      <c r="AV20" s="385"/>
      <c r="AW20" s="385"/>
      <c r="AX20" s="385"/>
      <c r="AY20" s="387"/>
      <c r="AZ20" s="388" t="s">
        <v>153</v>
      </c>
      <c r="BA20" s="389"/>
      <c r="BB20" s="389"/>
      <c r="BC20" s="389"/>
      <c r="BD20" s="389"/>
      <c r="BE20" s="389"/>
      <c r="BF20" s="389"/>
      <c r="BG20" s="389"/>
      <c r="BH20" s="389"/>
      <c r="BI20" s="389"/>
      <c r="BJ20" s="389"/>
      <c r="BK20" s="389"/>
      <c r="BL20" s="389"/>
      <c r="BM20" s="390"/>
      <c r="BN20" s="391">
        <v>47629564</v>
      </c>
      <c r="BO20" s="392"/>
      <c r="BP20" s="392"/>
      <c r="BQ20" s="392"/>
      <c r="BR20" s="392"/>
      <c r="BS20" s="392"/>
      <c r="BT20" s="392"/>
      <c r="BU20" s="393"/>
      <c r="BV20" s="391">
        <v>55897229</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100</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711842959</v>
      </c>
      <c r="BO21" s="542"/>
      <c r="BP21" s="542"/>
      <c r="BQ21" s="542"/>
      <c r="BR21" s="542"/>
      <c r="BS21" s="542"/>
      <c r="BT21" s="542"/>
      <c r="BU21" s="543"/>
      <c r="BV21" s="541">
        <v>721607309</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98347684</v>
      </c>
      <c r="BO22" s="392"/>
      <c r="BP22" s="392"/>
      <c r="BQ22" s="392"/>
      <c r="BR22" s="392"/>
      <c r="BS22" s="392"/>
      <c r="BT22" s="392"/>
      <c r="BU22" s="393"/>
      <c r="BV22" s="391">
        <v>71760315</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4495567</v>
      </c>
      <c r="BO23" s="392"/>
      <c r="BP23" s="392"/>
      <c r="BQ23" s="392"/>
      <c r="BR23" s="392"/>
      <c r="BS23" s="392"/>
      <c r="BT23" s="392"/>
      <c r="BU23" s="393"/>
      <c r="BV23" s="391">
        <v>4638933</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t="s">
        <v>118</v>
      </c>
      <c r="BO24" s="392"/>
      <c r="BP24" s="392"/>
      <c r="BQ24" s="392"/>
      <c r="BR24" s="392"/>
      <c r="BS24" s="392"/>
      <c r="BT24" s="392"/>
      <c r="BU24" s="393"/>
      <c r="BV24" s="391" t="s">
        <v>118</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0" t="s">
        <v>159</v>
      </c>
      <c r="BA25" s="471"/>
      <c r="BB25" s="471"/>
      <c r="BC25" s="471"/>
      <c r="BD25" s="471"/>
      <c r="BE25" s="471"/>
      <c r="BF25" s="471"/>
      <c r="BG25" s="471"/>
      <c r="BH25" s="471"/>
      <c r="BI25" s="471"/>
      <c r="BJ25" s="471"/>
      <c r="BK25" s="471"/>
      <c r="BL25" s="471"/>
      <c r="BM25" s="472"/>
      <c r="BN25" s="541" t="s">
        <v>118</v>
      </c>
      <c r="BO25" s="542"/>
      <c r="BP25" s="542"/>
      <c r="BQ25" s="542"/>
      <c r="BR25" s="542"/>
      <c r="BS25" s="542"/>
      <c r="BT25" s="542"/>
      <c r="BU25" s="543"/>
      <c r="BV25" s="541" t="s">
        <v>118</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83283029</v>
      </c>
      <c r="BO26" s="382"/>
      <c r="BP26" s="382"/>
      <c r="BQ26" s="382"/>
      <c r="BR26" s="382"/>
      <c r="BS26" s="382"/>
      <c r="BT26" s="382"/>
      <c r="BU26" s="383"/>
      <c r="BV26" s="381">
        <v>92038433</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5707638</v>
      </c>
      <c r="BO27" s="392"/>
      <c r="BP27" s="392"/>
      <c r="BQ27" s="392"/>
      <c r="BR27" s="392"/>
      <c r="BS27" s="392"/>
      <c r="BT27" s="392"/>
      <c r="BU27" s="393"/>
      <c r="BV27" s="391">
        <v>3082403</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34071901</v>
      </c>
      <c r="BO28" s="542"/>
      <c r="BP28" s="542"/>
      <c r="BQ28" s="542"/>
      <c r="BR28" s="542"/>
      <c r="BS28" s="542"/>
      <c r="BT28" s="542"/>
      <c r="BU28" s="543"/>
      <c r="BV28" s="541">
        <v>31988789</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2">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群馬県国民健康保険特別会計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流域下水道事業会計</v>
      </c>
      <c r="AP32" s="562"/>
      <c r="AQ32" s="562"/>
      <c r="AR32" s="562"/>
      <c r="AS32" s="562"/>
      <c r="AT32" s="562"/>
      <c r="AU32" s="562"/>
      <c r="AV32" s="562"/>
      <c r="AW32" s="562"/>
      <c r="AX32" s="562"/>
      <c r="AY32" s="562"/>
      <c r="AZ32" s="562"/>
      <c r="BA32" s="562"/>
      <c r="BB32" s="562"/>
      <c r="BC32" s="562"/>
      <c r="BD32" s="150"/>
      <c r="BE32" s="561" t="str">
        <f>IF(BG32="","",MAX(C32:D41,U32:V41,AM32:AN41)+1)</f>
        <v/>
      </c>
      <c r="BF32" s="561"/>
      <c r="BG32" s="562"/>
      <c r="BH32" s="562"/>
      <c r="BI32" s="562"/>
      <c r="BJ32" s="562"/>
      <c r="BK32" s="562"/>
      <c r="BL32" s="562"/>
      <c r="BM32" s="562"/>
      <c r="BN32" s="562"/>
      <c r="BO32" s="562"/>
      <c r="BP32" s="562"/>
      <c r="BQ32" s="562"/>
      <c r="BR32" s="562"/>
      <c r="BS32" s="562"/>
      <c r="BT32" s="562"/>
      <c r="BU32" s="562"/>
      <c r="BV32" s="150"/>
      <c r="BW32" s="561">
        <f>IF(BY32="","",MAX(C32:D41,U32:V41,AM32:AN41,BE32:BF41)+1)</f>
        <v>19</v>
      </c>
      <c r="BX32" s="561"/>
      <c r="BY32" s="562" t="str">
        <f>IF('各会計、関係団体の財政状況及び健全化判断比率'!B68="","",'各会計、関係団体の財政状況及び健全化判断比率'!B68)</f>
        <v>高崎工業団地造成組合</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群馬県森林・緑整備基金</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母子父子寡婦福祉資金貸付金</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病院事業会計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尾瀬保護財団</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農業改良資金</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電気事業会計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群馬県育英会</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県有模範林施設費</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工業用水道事業会計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群馬県青少年育成事業団</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中小企業高度化資金</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16</v>
      </c>
      <c r="AN36" s="561"/>
      <c r="AO36" s="562" t="str">
        <f>IF('各会計、関係団体の財政状況及び健全化判断比率'!B33="","",'各会計、関係団体の財政状況及び健全化判断比率'!B33)</f>
        <v>水道事業会計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群馬県防犯協会</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用地先行取得</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f t="shared" si="1"/>
        <v>17</v>
      </c>
      <c r="AN37" s="561"/>
      <c r="AO37" s="562" t="str">
        <f>IF('各会計、関係団体の財政状況及び健全化判断比率'!B34="","",'各会計、関係団体の財政状況及び健全化判断比率'!B34)</f>
        <v>施設管理事業会計</v>
      </c>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群馬県暴力追放運動推進センター</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収入証紙</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f t="shared" si="1"/>
        <v>18</v>
      </c>
      <c r="AN38" s="561"/>
      <c r="AO38" s="562" t="str">
        <f>IF('各会計、関係団体の財政状況及び健全化判断比率'!B35="","",'各会計、関係団体の財政状況及び健全化判断比率'!B35)</f>
        <v>団地造成事業会計</v>
      </c>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群馬県長寿社会づくり財団</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林業改善資金</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群馬県生活衛生営業指導センター</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公債管理</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わたらせ渓谷鐵道</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f t="shared" si="5"/>
        <v>10</v>
      </c>
      <c r="D41" s="561"/>
      <c r="E41" s="562" t="str">
        <f>IF('各会計、関係団体の財政状況及び健全化判断比率'!B16="","",'各会計、関係団体の財政状況及び健全化判断比率'!B16)</f>
        <v>中小企業振興資金</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群馬県住宅供給公社</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〇</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K2D/3TwziIruya0BsPFBDU6bpcUB2HpGlfRXNWSwKV2l7HqI13l6auJeA77UWogzQ5mosjhrQnz/tL/0qexesw==" saltValue="kgLyYzZwvMnXzGJyrwPs+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2">
      <c r="A34" s="10"/>
      <c r="B34" s="19"/>
      <c r="C34" s="1127" t="s">
        <v>520</v>
      </c>
      <c r="D34" s="1127"/>
      <c r="E34" s="1128"/>
      <c r="F34" s="20">
        <v>7.95</v>
      </c>
      <c r="G34" s="21">
        <v>7.77</v>
      </c>
      <c r="H34" s="21">
        <v>8.2799999999999994</v>
      </c>
      <c r="I34" s="21">
        <v>8.2799999999999994</v>
      </c>
      <c r="J34" s="22">
        <v>8.26</v>
      </c>
      <c r="K34" s="10"/>
      <c r="L34" s="10"/>
      <c r="M34" s="10"/>
      <c r="N34" s="10"/>
      <c r="O34" s="10"/>
      <c r="P34" s="10"/>
    </row>
    <row r="35" spans="1:16" ht="39" customHeight="1" x14ac:dyDescent="0.2">
      <c r="A35" s="10"/>
      <c r="B35" s="23"/>
      <c r="C35" s="1121" t="s">
        <v>521</v>
      </c>
      <c r="D35" s="1122"/>
      <c r="E35" s="1123"/>
      <c r="F35" s="24">
        <v>3.41</v>
      </c>
      <c r="G35" s="25">
        <v>3.95</v>
      </c>
      <c r="H35" s="25">
        <v>4.1399999999999997</v>
      </c>
      <c r="I35" s="25">
        <v>3.54</v>
      </c>
      <c r="J35" s="26">
        <v>3.35</v>
      </c>
      <c r="K35" s="10"/>
      <c r="L35" s="10"/>
      <c r="M35" s="10"/>
      <c r="N35" s="10"/>
      <c r="O35" s="10"/>
      <c r="P35" s="10"/>
    </row>
    <row r="36" spans="1:16" ht="39" customHeight="1" x14ac:dyDescent="0.2">
      <c r="A36" s="10"/>
      <c r="B36" s="23"/>
      <c r="C36" s="1121" t="s">
        <v>522</v>
      </c>
      <c r="D36" s="1122"/>
      <c r="E36" s="1123"/>
      <c r="F36" s="24">
        <v>3.33</v>
      </c>
      <c r="G36" s="25">
        <v>3.08</v>
      </c>
      <c r="H36" s="25">
        <v>3.12</v>
      </c>
      <c r="I36" s="25">
        <v>3.07</v>
      </c>
      <c r="J36" s="26">
        <v>3.17</v>
      </c>
      <c r="K36" s="10"/>
      <c r="L36" s="10"/>
      <c r="M36" s="10"/>
      <c r="N36" s="10"/>
      <c r="O36" s="10"/>
      <c r="P36" s="10"/>
    </row>
    <row r="37" spans="1:16" ht="39" customHeight="1" x14ac:dyDescent="0.2">
      <c r="A37" s="10"/>
      <c r="B37" s="23"/>
      <c r="C37" s="1121" t="s">
        <v>523</v>
      </c>
      <c r="D37" s="1122"/>
      <c r="E37" s="1123"/>
      <c r="F37" s="24">
        <v>3.52</v>
      </c>
      <c r="G37" s="25">
        <v>4.6900000000000004</v>
      </c>
      <c r="H37" s="25">
        <v>6.77</v>
      </c>
      <c r="I37" s="25">
        <v>2.0099999999999998</v>
      </c>
      <c r="J37" s="26">
        <v>1.48</v>
      </c>
      <c r="K37" s="10"/>
      <c r="L37" s="10"/>
      <c r="M37" s="10"/>
      <c r="N37" s="10"/>
      <c r="O37" s="10"/>
      <c r="P37" s="10"/>
    </row>
    <row r="38" spans="1:16" ht="39" customHeight="1" x14ac:dyDescent="0.2">
      <c r="A38" s="10"/>
      <c r="B38" s="23"/>
      <c r="C38" s="1121" t="s">
        <v>524</v>
      </c>
      <c r="D38" s="1122"/>
      <c r="E38" s="1123"/>
      <c r="F38" s="24">
        <v>0.96</v>
      </c>
      <c r="G38" s="25">
        <v>1.1499999999999999</v>
      </c>
      <c r="H38" s="25">
        <v>1.27</v>
      </c>
      <c r="I38" s="25">
        <v>1.32</v>
      </c>
      <c r="J38" s="26">
        <v>0.97</v>
      </c>
      <c r="K38" s="10"/>
      <c r="L38" s="10"/>
      <c r="M38" s="10"/>
      <c r="N38" s="10"/>
      <c r="O38" s="10"/>
      <c r="P38" s="10"/>
    </row>
    <row r="39" spans="1:16" ht="39" customHeight="1" x14ac:dyDescent="0.2">
      <c r="A39" s="10"/>
      <c r="B39" s="23"/>
      <c r="C39" s="1121" t="s">
        <v>525</v>
      </c>
      <c r="D39" s="1122"/>
      <c r="E39" s="1123"/>
      <c r="F39" s="24">
        <v>2.84</v>
      </c>
      <c r="G39" s="25">
        <v>2</v>
      </c>
      <c r="H39" s="25">
        <v>1.2</v>
      </c>
      <c r="I39" s="25">
        <v>0.68</v>
      </c>
      <c r="J39" s="26">
        <v>0.56000000000000005</v>
      </c>
      <c r="K39" s="10"/>
      <c r="L39" s="10"/>
      <c r="M39" s="10"/>
      <c r="N39" s="10"/>
      <c r="O39" s="10"/>
      <c r="P39" s="10"/>
    </row>
    <row r="40" spans="1:16" ht="39" customHeight="1" x14ac:dyDescent="0.2">
      <c r="A40" s="10"/>
      <c r="B40" s="23"/>
      <c r="C40" s="1121" t="s">
        <v>526</v>
      </c>
      <c r="D40" s="1122"/>
      <c r="E40" s="1123"/>
      <c r="F40" s="24">
        <v>0.39</v>
      </c>
      <c r="G40" s="25">
        <v>0.43</v>
      </c>
      <c r="H40" s="25">
        <v>0.48</v>
      </c>
      <c r="I40" s="25">
        <v>0.52</v>
      </c>
      <c r="J40" s="26">
        <v>0.51</v>
      </c>
      <c r="K40" s="10"/>
      <c r="L40" s="10"/>
      <c r="M40" s="10"/>
      <c r="N40" s="10"/>
      <c r="O40" s="10"/>
      <c r="P40" s="10"/>
    </row>
    <row r="41" spans="1:16" ht="39" customHeight="1" x14ac:dyDescent="0.2">
      <c r="A41" s="10"/>
      <c r="B41" s="23"/>
      <c r="C41" s="1121" t="s">
        <v>527</v>
      </c>
      <c r="D41" s="1122"/>
      <c r="E41" s="1123"/>
      <c r="F41" s="24">
        <v>0.05</v>
      </c>
      <c r="G41" s="25">
        <v>0.1</v>
      </c>
      <c r="H41" s="25">
        <v>0.14000000000000001</v>
      </c>
      <c r="I41" s="25">
        <v>0.16</v>
      </c>
      <c r="J41" s="26">
        <v>0.28000000000000003</v>
      </c>
      <c r="K41" s="10"/>
      <c r="L41" s="10"/>
      <c r="M41" s="10"/>
      <c r="N41" s="10"/>
      <c r="O41" s="10"/>
      <c r="P41" s="10"/>
    </row>
    <row r="42" spans="1:16" ht="39" customHeight="1" x14ac:dyDescent="0.2">
      <c r="A42" s="10"/>
      <c r="B42" s="27"/>
      <c r="C42" s="1121" t="s">
        <v>528</v>
      </c>
      <c r="D42" s="1122"/>
      <c r="E42" s="1123"/>
      <c r="F42" s="24" t="s">
        <v>476</v>
      </c>
      <c r="G42" s="25" t="s">
        <v>476</v>
      </c>
      <c r="H42" s="25" t="s">
        <v>476</v>
      </c>
      <c r="I42" s="25" t="s">
        <v>476</v>
      </c>
      <c r="J42" s="26" t="s">
        <v>476</v>
      </c>
      <c r="K42" s="10"/>
      <c r="L42" s="10"/>
      <c r="M42" s="10"/>
      <c r="N42" s="10"/>
      <c r="O42" s="10"/>
      <c r="P42" s="10"/>
    </row>
    <row r="43" spans="1:16" ht="39" customHeight="1" thickBot="1" x14ac:dyDescent="0.25">
      <c r="A43" s="10"/>
      <c r="B43" s="28"/>
      <c r="C43" s="1124" t="s">
        <v>529</v>
      </c>
      <c r="D43" s="1125"/>
      <c r="E43" s="1126"/>
      <c r="F43" s="29">
        <v>0.36</v>
      </c>
      <c r="G43" s="30">
        <v>0.32</v>
      </c>
      <c r="H43" s="30">
        <v>0.39</v>
      </c>
      <c r="I43" s="30">
        <v>0.43</v>
      </c>
      <c r="J43" s="31">
        <v>0.41</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OWmzVGq5RR7njC6kUgbi79bPVJYqYUvTDyCV62JWDBeRzKeq+vf/3OuJ5LRt+wmFEiQMuUfT83TXZJrb+J8X1g==" saltValue="yTNmMEWQDkz1AeDHvvQP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SheetLayoutView="55" workbookViewId="0"/>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3</v>
      </c>
      <c r="K44" s="43" t="s">
        <v>514</v>
      </c>
      <c r="L44" s="44" t="s">
        <v>515</v>
      </c>
      <c r="M44" s="44" t="s">
        <v>516</v>
      </c>
      <c r="N44" s="44" t="s">
        <v>517</v>
      </c>
      <c r="O44" s="45" t="s">
        <v>518</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81101</v>
      </c>
      <c r="L45" s="48">
        <v>78755</v>
      </c>
      <c r="M45" s="48">
        <v>76764</v>
      </c>
      <c r="N45" s="48">
        <v>75274</v>
      </c>
      <c r="O45" s="49">
        <v>72793</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476</v>
      </c>
      <c r="L46" s="52" t="s">
        <v>476</v>
      </c>
      <c r="M46" s="52" t="s">
        <v>476</v>
      </c>
      <c r="N46" s="52" t="s">
        <v>476</v>
      </c>
      <c r="O46" s="53" t="s">
        <v>476</v>
      </c>
      <c r="P46" s="36"/>
      <c r="Q46" s="36"/>
      <c r="R46" s="36"/>
      <c r="S46" s="36"/>
      <c r="T46" s="36"/>
      <c r="U46" s="36"/>
    </row>
    <row r="47" spans="1:21" ht="30.75" customHeight="1" x14ac:dyDescent="0.2">
      <c r="A47" s="36"/>
      <c r="B47" s="1131"/>
      <c r="C47" s="1132"/>
      <c r="D47" s="50"/>
      <c r="E47" s="1137" t="s">
        <v>13</v>
      </c>
      <c r="F47" s="1137"/>
      <c r="G47" s="1137"/>
      <c r="H47" s="1137"/>
      <c r="I47" s="1137"/>
      <c r="J47" s="1138"/>
      <c r="K47" s="51">
        <v>17133</v>
      </c>
      <c r="L47" s="52">
        <v>18333</v>
      </c>
      <c r="M47" s="52">
        <v>19666</v>
      </c>
      <c r="N47" s="52">
        <v>21000</v>
      </c>
      <c r="O47" s="53">
        <v>22333</v>
      </c>
      <c r="P47" s="36"/>
      <c r="Q47" s="36"/>
      <c r="R47" s="36"/>
      <c r="S47" s="36"/>
      <c r="T47" s="36"/>
      <c r="U47" s="36"/>
    </row>
    <row r="48" spans="1:21" ht="30.75" customHeight="1" x14ac:dyDescent="0.2">
      <c r="A48" s="36"/>
      <c r="B48" s="1131"/>
      <c r="C48" s="1132"/>
      <c r="D48" s="50"/>
      <c r="E48" s="1137" t="s">
        <v>14</v>
      </c>
      <c r="F48" s="1137"/>
      <c r="G48" s="1137"/>
      <c r="H48" s="1137"/>
      <c r="I48" s="1137"/>
      <c r="J48" s="1138"/>
      <c r="K48" s="51">
        <v>2924</v>
      </c>
      <c r="L48" s="52">
        <v>2958</v>
      </c>
      <c r="M48" s="52">
        <v>2761</v>
      </c>
      <c r="N48" s="52">
        <v>2447</v>
      </c>
      <c r="O48" s="53">
        <v>2072</v>
      </c>
      <c r="P48" s="36"/>
      <c r="Q48" s="36"/>
      <c r="R48" s="36"/>
      <c r="S48" s="36"/>
      <c r="T48" s="36"/>
      <c r="U48" s="36"/>
    </row>
    <row r="49" spans="1:21" ht="30.75" customHeight="1" x14ac:dyDescent="0.2">
      <c r="A49" s="36"/>
      <c r="B49" s="1131"/>
      <c r="C49" s="1132"/>
      <c r="D49" s="50"/>
      <c r="E49" s="1137" t="s">
        <v>15</v>
      </c>
      <c r="F49" s="1137"/>
      <c r="G49" s="1137"/>
      <c r="H49" s="1137"/>
      <c r="I49" s="1137"/>
      <c r="J49" s="1138"/>
      <c r="K49" s="51" t="s">
        <v>476</v>
      </c>
      <c r="L49" s="52" t="s">
        <v>476</v>
      </c>
      <c r="M49" s="52" t="s">
        <v>476</v>
      </c>
      <c r="N49" s="52" t="s">
        <v>476</v>
      </c>
      <c r="O49" s="53" t="s">
        <v>476</v>
      </c>
      <c r="P49" s="36"/>
      <c r="Q49" s="36"/>
      <c r="R49" s="36"/>
      <c r="S49" s="36"/>
      <c r="T49" s="36"/>
      <c r="U49" s="36"/>
    </row>
    <row r="50" spans="1:21" ht="30.75" customHeight="1" x14ac:dyDescent="0.2">
      <c r="A50" s="36"/>
      <c r="B50" s="1131"/>
      <c r="C50" s="1132"/>
      <c r="D50" s="50"/>
      <c r="E50" s="1137" t="s">
        <v>16</v>
      </c>
      <c r="F50" s="1137"/>
      <c r="G50" s="1137"/>
      <c r="H50" s="1137"/>
      <c r="I50" s="1137"/>
      <c r="J50" s="1138"/>
      <c r="K50" s="51">
        <v>94</v>
      </c>
      <c r="L50" s="52">
        <v>95</v>
      </c>
      <c r="M50" s="52">
        <v>100</v>
      </c>
      <c r="N50" s="52">
        <v>99</v>
      </c>
      <c r="O50" s="53">
        <v>101</v>
      </c>
      <c r="P50" s="36"/>
      <c r="Q50" s="36"/>
      <c r="R50" s="36"/>
      <c r="S50" s="36"/>
      <c r="T50" s="36"/>
      <c r="U50" s="36"/>
    </row>
    <row r="51" spans="1:21" ht="30.75" customHeight="1" x14ac:dyDescent="0.2">
      <c r="A51" s="36"/>
      <c r="B51" s="1133"/>
      <c r="C51" s="1134"/>
      <c r="D51" s="54"/>
      <c r="E51" s="1137" t="s">
        <v>17</v>
      </c>
      <c r="F51" s="1137"/>
      <c r="G51" s="1137"/>
      <c r="H51" s="1137"/>
      <c r="I51" s="1137"/>
      <c r="J51" s="1138"/>
      <c r="K51" s="51">
        <v>60</v>
      </c>
      <c r="L51" s="52">
        <v>2</v>
      </c>
      <c r="M51" s="52">
        <v>2</v>
      </c>
      <c r="N51" s="52">
        <v>1</v>
      </c>
      <c r="O51" s="53">
        <v>4</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64641</v>
      </c>
      <c r="L52" s="52">
        <v>63002</v>
      </c>
      <c r="M52" s="52">
        <v>61652</v>
      </c>
      <c r="N52" s="52">
        <v>61923</v>
      </c>
      <c r="O52" s="53">
        <v>61225</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36671</v>
      </c>
      <c r="L53" s="57">
        <v>37141</v>
      </c>
      <c r="M53" s="57">
        <v>37641</v>
      </c>
      <c r="N53" s="57">
        <v>36898</v>
      </c>
      <c r="O53" s="58">
        <v>36078</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5">
      <c r="A55" s="36"/>
      <c r="B55" s="60" t="s">
        <v>23</v>
      </c>
      <c r="C55" s="36"/>
      <c r="D55" s="36"/>
      <c r="E55" s="36"/>
      <c r="F55" s="36"/>
      <c r="G55" s="36"/>
      <c r="H55" s="36"/>
      <c r="I55" s="36"/>
      <c r="J55" s="36"/>
      <c r="K55" s="36"/>
      <c r="L55" s="36"/>
      <c r="M55" s="36"/>
      <c r="N55" s="36"/>
      <c r="O55" s="61" t="s">
        <v>530</v>
      </c>
      <c r="P55" s="36"/>
      <c r="Q55" s="36"/>
      <c r="R55" s="36"/>
      <c r="S55" s="36"/>
      <c r="T55" s="36"/>
      <c r="U55" s="36"/>
    </row>
    <row r="56" spans="1:21" ht="30.75" customHeight="1" thickBot="1" x14ac:dyDescent="0.25">
      <c r="A56" s="36"/>
      <c r="B56" s="62"/>
      <c r="C56" s="63"/>
      <c r="D56" s="63"/>
      <c r="E56" s="64"/>
      <c r="F56" s="64"/>
      <c r="G56" s="64"/>
      <c r="H56" s="64"/>
      <c r="I56" s="64"/>
      <c r="J56" s="65" t="s">
        <v>3</v>
      </c>
      <c r="K56" s="66" t="s">
        <v>531</v>
      </c>
      <c r="L56" s="67" t="s">
        <v>532</v>
      </c>
      <c r="M56" s="67" t="s">
        <v>533</v>
      </c>
      <c r="N56" s="67" t="s">
        <v>534</v>
      </c>
      <c r="O56" s="68" t="s">
        <v>535</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v>8667</v>
      </c>
      <c r="L57" s="70">
        <v>10000</v>
      </c>
      <c r="M57" s="70">
        <v>10000</v>
      </c>
      <c r="N57" s="70">
        <v>10000</v>
      </c>
      <c r="O57" s="71">
        <v>10000</v>
      </c>
      <c r="P57" s="36"/>
      <c r="Q57" s="36"/>
      <c r="R57" s="36"/>
      <c r="S57" s="36"/>
      <c r="T57" s="36"/>
      <c r="U57" s="36"/>
    </row>
    <row r="58" spans="1:21" ht="30.75" customHeight="1" x14ac:dyDescent="0.2">
      <c r="A58" s="36"/>
      <c r="B58" s="1147"/>
      <c r="C58" s="1148"/>
      <c r="D58" s="1154" t="s">
        <v>26</v>
      </c>
      <c r="E58" s="1155"/>
      <c r="F58" s="1155"/>
      <c r="G58" s="1155"/>
      <c r="H58" s="1155"/>
      <c r="I58" s="1155"/>
      <c r="J58" s="1156"/>
      <c r="K58" s="72">
        <v>67000</v>
      </c>
      <c r="L58" s="73">
        <v>75333</v>
      </c>
      <c r="M58" s="73">
        <v>85000</v>
      </c>
      <c r="N58" s="73">
        <v>96000</v>
      </c>
      <c r="O58" s="74">
        <v>105000</v>
      </c>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v>67000</v>
      </c>
      <c r="L59" s="76">
        <v>75333</v>
      </c>
      <c r="M59" s="76">
        <v>85000</v>
      </c>
      <c r="N59" s="76">
        <v>96000</v>
      </c>
      <c r="O59" s="77">
        <v>105000</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6" x14ac:dyDescent="0.2">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x14ac:dyDescent="0.2"/>
    <row r="66" s="37" customFormat="1" ht="13.5" hidden="1" customHeight="1" x14ac:dyDescent="0.2"/>
    <row r="67" s="37" customFormat="1" ht="13.5" hidden="1" customHeight="1" x14ac:dyDescent="0.2"/>
    <row r="68" s="37" customFormat="1" ht="13.5" hidden="1" customHeight="1" x14ac:dyDescent="0.2"/>
  </sheetData>
  <sheetProtection algorithmName="SHA-512" hashValue="5n0Gll5l6hy85OkdKQdUUrGoscR6vLrUvf5GTIU/sCLmaS9Ibff3gGgwst+CGrtKnBsYp084rn2wuI3V+4kb0Q==" saltValue="lGVk3oZwjnSgZOmpJ1krq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640625" style="81" customWidth="1"/>
    <col min="2" max="3" width="12.6640625" style="81" customWidth="1"/>
    <col min="4" max="4" width="11.6640625" style="81" customWidth="1"/>
    <col min="5" max="8" width="10.33203125" style="81" customWidth="1"/>
    <col min="9" max="13" width="16.33203125" style="81" customWidth="1"/>
    <col min="14" max="19" width="12.66406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s="81" customFormat="1" ht="15" customHeight="1" x14ac:dyDescent="0.2"/>
    <row r="15" s="81" customFormat="1" ht="15" customHeight="1" x14ac:dyDescent="0.2"/>
    <row r="16" s="81" customFormat="1" ht="15" customHeight="1" x14ac:dyDescent="0.2"/>
    <row r="17" s="81" customFormat="1" ht="15" customHeight="1" x14ac:dyDescent="0.2"/>
    <row r="18" s="81" customFormat="1" ht="15" customHeight="1" x14ac:dyDescent="0.2"/>
    <row r="19" s="81" customFormat="1" ht="15" customHeight="1" x14ac:dyDescent="0.2"/>
    <row r="20" s="81" customFormat="1" ht="15" customHeight="1" x14ac:dyDescent="0.2"/>
    <row r="21" s="81" customFormat="1" ht="15" customHeight="1" x14ac:dyDescent="0.2"/>
    <row r="22" s="81" customFormat="1" ht="15" customHeight="1" x14ac:dyDescent="0.2"/>
    <row r="23" s="81" customFormat="1" ht="15" customHeight="1" x14ac:dyDescent="0.2"/>
    <row r="24" s="81" customFormat="1" ht="15" customHeight="1" x14ac:dyDescent="0.2"/>
    <row r="25" s="81" customFormat="1" ht="15" customHeight="1" x14ac:dyDescent="0.2"/>
    <row r="26" s="81" customFormat="1" ht="15" customHeight="1" x14ac:dyDescent="0.2"/>
    <row r="27" s="81" customFormat="1" ht="15" customHeight="1" x14ac:dyDescent="0.2"/>
    <row r="28" s="81" customFormat="1" ht="15" customHeight="1" x14ac:dyDescent="0.2"/>
    <row r="29" s="81" customFormat="1" ht="15" customHeight="1" x14ac:dyDescent="0.2"/>
    <row r="30" s="81" customFormat="1" ht="15" customHeight="1" x14ac:dyDescent="0.2"/>
    <row r="31" s="81" customFormat="1" ht="15" customHeight="1" x14ac:dyDescent="0.2"/>
    <row r="32" s="81"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25">
      <c r="B40" s="83" t="s">
        <v>9</v>
      </c>
      <c r="C40" s="84"/>
      <c r="D40" s="84"/>
      <c r="E40" s="85"/>
      <c r="F40" s="85"/>
      <c r="G40" s="85"/>
      <c r="H40" s="86" t="s">
        <v>3</v>
      </c>
      <c r="I40" s="347" t="s">
        <v>514</v>
      </c>
      <c r="J40" s="348" t="s">
        <v>515</v>
      </c>
      <c r="K40" s="348" t="s">
        <v>516</v>
      </c>
      <c r="L40" s="348" t="s">
        <v>517</v>
      </c>
      <c r="M40" s="349" t="s">
        <v>518</v>
      </c>
    </row>
    <row r="41" spans="2:13" ht="27.75" customHeight="1" x14ac:dyDescent="0.2">
      <c r="B41" s="1160" t="s">
        <v>30</v>
      </c>
      <c r="C41" s="1161"/>
      <c r="D41" s="87"/>
      <c r="E41" s="1166" t="s">
        <v>31</v>
      </c>
      <c r="F41" s="1166"/>
      <c r="G41" s="1166"/>
      <c r="H41" s="1167"/>
      <c r="I41" s="350">
        <v>1375378</v>
      </c>
      <c r="J41" s="351">
        <v>1390667</v>
      </c>
      <c r="K41" s="351">
        <v>1375840</v>
      </c>
      <c r="L41" s="351">
        <v>1352623</v>
      </c>
      <c r="M41" s="352">
        <v>1324357</v>
      </c>
    </row>
    <row r="42" spans="2:13" ht="27.75" customHeight="1" x14ac:dyDescent="0.2">
      <c r="B42" s="1162"/>
      <c r="C42" s="1163"/>
      <c r="D42" s="88"/>
      <c r="E42" s="1168" t="s">
        <v>32</v>
      </c>
      <c r="F42" s="1168"/>
      <c r="G42" s="1168"/>
      <c r="H42" s="1169"/>
      <c r="I42" s="353">
        <v>1131</v>
      </c>
      <c r="J42" s="354">
        <v>961</v>
      </c>
      <c r="K42" s="354">
        <v>792</v>
      </c>
      <c r="L42" s="354">
        <v>622</v>
      </c>
      <c r="M42" s="355">
        <v>452</v>
      </c>
    </row>
    <row r="43" spans="2:13" ht="27.75" customHeight="1" x14ac:dyDescent="0.2">
      <c r="B43" s="1162"/>
      <c r="C43" s="1163"/>
      <c r="D43" s="88"/>
      <c r="E43" s="1168" t="s">
        <v>33</v>
      </c>
      <c r="F43" s="1168"/>
      <c r="G43" s="1168"/>
      <c r="H43" s="1169"/>
      <c r="I43" s="353">
        <v>19241</v>
      </c>
      <c r="J43" s="354">
        <v>20422</v>
      </c>
      <c r="K43" s="354">
        <v>21281</v>
      </c>
      <c r="L43" s="354">
        <v>20916</v>
      </c>
      <c r="M43" s="355">
        <v>21006</v>
      </c>
    </row>
    <row r="44" spans="2:13" ht="27.75" customHeight="1" x14ac:dyDescent="0.2">
      <c r="B44" s="1162"/>
      <c r="C44" s="1163"/>
      <c r="D44" s="88"/>
      <c r="E44" s="1168" t="s">
        <v>34</v>
      </c>
      <c r="F44" s="1168"/>
      <c r="G44" s="1168"/>
      <c r="H44" s="1169"/>
      <c r="I44" s="353" t="s">
        <v>476</v>
      </c>
      <c r="J44" s="354" t="s">
        <v>476</v>
      </c>
      <c r="K44" s="354" t="s">
        <v>476</v>
      </c>
      <c r="L44" s="354" t="s">
        <v>476</v>
      </c>
      <c r="M44" s="355" t="s">
        <v>476</v>
      </c>
    </row>
    <row r="45" spans="2:13" ht="27.75" customHeight="1" x14ac:dyDescent="0.2">
      <c r="B45" s="1162"/>
      <c r="C45" s="1163"/>
      <c r="D45" s="88"/>
      <c r="E45" s="1168" t="s">
        <v>35</v>
      </c>
      <c r="F45" s="1168"/>
      <c r="G45" s="1168"/>
      <c r="H45" s="1169"/>
      <c r="I45" s="353">
        <v>184515</v>
      </c>
      <c r="J45" s="354">
        <v>172617</v>
      </c>
      <c r="K45" s="354">
        <v>166659</v>
      </c>
      <c r="L45" s="354">
        <v>170924</v>
      </c>
      <c r="M45" s="355">
        <v>166197</v>
      </c>
    </row>
    <row r="46" spans="2:13" ht="27.75" customHeight="1" x14ac:dyDescent="0.2">
      <c r="B46" s="1162"/>
      <c r="C46" s="1163"/>
      <c r="D46" s="89"/>
      <c r="E46" s="1170" t="s">
        <v>36</v>
      </c>
      <c r="F46" s="1170"/>
      <c r="G46" s="1170"/>
      <c r="H46" s="1171"/>
      <c r="I46" s="353">
        <v>879</v>
      </c>
      <c r="J46" s="354">
        <v>788</v>
      </c>
      <c r="K46" s="354">
        <v>697</v>
      </c>
      <c r="L46" s="354">
        <v>1350</v>
      </c>
      <c r="M46" s="355">
        <v>1138</v>
      </c>
    </row>
    <row r="47" spans="2:13" ht="27.75" customHeight="1" x14ac:dyDescent="0.2">
      <c r="B47" s="1162"/>
      <c r="C47" s="1163"/>
      <c r="D47" s="90"/>
      <c r="E47" s="1172" t="s">
        <v>37</v>
      </c>
      <c r="F47" s="1173"/>
      <c r="G47" s="1173"/>
      <c r="H47" s="1174"/>
      <c r="I47" s="353" t="s">
        <v>476</v>
      </c>
      <c r="J47" s="354" t="s">
        <v>476</v>
      </c>
      <c r="K47" s="354" t="s">
        <v>476</v>
      </c>
      <c r="L47" s="354" t="s">
        <v>476</v>
      </c>
      <c r="M47" s="355" t="s">
        <v>476</v>
      </c>
    </row>
    <row r="48" spans="2:13" ht="27.75" customHeight="1" x14ac:dyDescent="0.2">
      <c r="B48" s="1162"/>
      <c r="C48" s="1163"/>
      <c r="D48" s="88"/>
      <c r="E48" s="1168" t="s">
        <v>38</v>
      </c>
      <c r="F48" s="1168"/>
      <c r="G48" s="1168"/>
      <c r="H48" s="1169"/>
      <c r="I48" s="353" t="s">
        <v>476</v>
      </c>
      <c r="J48" s="354" t="s">
        <v>476</v>
      </c>
      <c r="K48" s="354" t="s">
        <v>476</v>
      </c>
      <c r="L48" s="354" t="s">
        <v>476</v>
      </c>
      <c r="M48" s="355" t="s">
        <v>476</v>
      </c>
    </row>
    <row r="49" spans="2:13" ht="27.75" customHeight="1" x14ac:dyDescent="0.2">
      <c r="B49" s="1164"/>
      <c r="C49" s="1165"/>
      <c r="D49" s="88"/>
      <c r="E49" s="1168" t="s">
        <v>39</v>
      </c>
      <c r="F49" s="1168"/>
      <c r="G49" s="1168"/>
      <c r="H49" s="1169"/>
      <c r="I49" s="353" t="s">
        <v>476</v>
      </c>
      <c r="J49" s="354" t="s">
        <v>476</v>
      </c>
      <c r="K49" s="354" t="s">
        <v>476</v>
      </c>
      <c r="L49" s="354" t="s">
        <v>476</v>
      </c>
      <c r="M49" s="355" t="s">
        <v>476</v>
      </c>
    </row>
    <row r="50" spans="2:13" ht="27.75" customHeight="1" x14ac:dyDescent="0.2">
      <c r="B50" s="1175" t="s">
        <v>40</v>
      </c>
      <c r="C50" s="1176"/>
      <c r="D50" s="91"/>
      <c r="E50" s="1168" t="s">
        <v>41</v>
      </c>
      <c r="F50" s="1168"/>
      <c r="G50" s="1168"/>
      <c r="H50" s="1169"/>
      <c r="I50" s="353">
        <v>85910</v>
      </c>
      <c r="J50" s="354">
        <v>126715</v>
      </c>
      <c r="K50" s="354">
        <v>150101</v>
      </c>
      <c r="L50" s="354">
        <v>197549</v>
      </c>
      <c r="M50" s="355">
        <v>199893</v>
      </c>
    </row>
    <row r="51" spans="2:13" ht="27.75" customHeight="1" x14ac:dyDescent="0.2">
      <c r="B51" s="1162"/>
      <c r="C51" s="1163"/>
      <c r="D51" s="88"/>
      <c r="E51" s="1168" t="s">
        <v>42</v>
      </c>
      <c r="F51" s="1168"/>
      <c r="G51" s="1168"/>
      <c r="H51" s="1169"/>
      <c r="I51" s="353">
        <v>11328</v>
      </c>
      <c r="J51" s="354">
        <v>10929</v>
      </c>
      <c r="K51" s="354">
        <v>10614</v>
      </c>
      <c r="L51" s="354">
        <v>10320</v>
      </c>
      <c r="M51" s="355">
        <v>10196</v>
      </c>
    </row>
    <row r="52" spans="2:13" ht="27.75" customHeight="1" x14ac:dyDescent="0.2">
      <c r="B52" s="1164"/>
      <c r="C52" s="1165"/>
      <c r="D52" s="88"/>
      <c r="E52" s="1168" t="s">
        <v>43</v>
      </c>
      <c r="F52" s="1168"/>
      <c r="G52" s="1168"/>
      <c r="H52" s="1169"/>
      <c r="I52" s="353">
        <v>848540</v>
      </c>
      <c r="J52" s="354">
        <v>857049</v>
      </c>
      <c r="K52" s="354">
        <v>835968</v>
      </c>
      <c r="L52" s="354">
        <v>806264</v>
      </c>
      <c r="M52" s="355">
        <v>767529</v>
      </c>
    </row>
    <row r="53" spans="2:13" ht="27.75" customHeight="1" thickBot="1" x14ac:dyDescent="0.25">
      <c r="B53" s="1177" t="s">
        <v>20</v>
      </c>
      <c r="C53" s="1178"/>
      <c r="D53" s="92"/>
      <c r="E53" s="1179" t="s">
        <v>44</v>
      </c>
      <c r="F53" s="1179"/>
      <c r="G53" s="1179"/>
      <c r="H53" s="1180"/>
      <c r="I53" s="356">
        <v>635365</v>
      </c>
      <c r="J53" s="357">
        <v>590762</v>
      </c>
      <c r="K53" s="357">
        <v>568584</v>
      </c>
      <c r="L53" s="357">
        <v>532302</v>
      </c>
      <c r="M53" s="358">
        <v>535531</v>
      </c>
    </row>
    <row r="54" spans="2:13" ht="27.75" customHeight="1" x14ac:dyDescent="0.2">
      <c r="B54" s="93"/>
      <c r="C54" s="93"/>
      <c r="D54" s="93"/>
      <c r="E54" s="94"/>
      <c r="F54" s="94"/>
      <c r="G54" s="94"/>
      <c r="H54" s="94"/>
      <c r="I54" s="95"/>
      <c r="J54" s="95"/>
      <c r="K54" s="95"/>
      <c r="L54" s="95"/>
      <c r="M54" s="95"/>
    </row>
    <row r="55" spans="2:13" ht="13.2" x14ac:dyDescent="0.2"/>
  </sheetData>
  <sheetProtection algorithmName="SHA-512" hashValue="mew0WBXMxd620bgKMe4vE/10lweKyBNk5klXUbf8CHx4rb75bWLQRvYM8/82gXs808IFLbkysOzQMf/EMRGBNA==" saltValue="PYpgo9v6Sv9V5C+XqDvE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6"/>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6" t="s">
        <v>45</v>
      </c>
    </row>
    <row r="54" spans="2:8" ht="29.25" customHeight="1" thickBot="1" x14ac:dyDescent="0.3">
      <c r="B54" s="97" t="s">
        <v>2</v>
      </c>
      <c r="C54" s="98"/>
      <c r="D54" s="98"/>
      <c r="E54" s="99" t="s">
        <v>3</v>
      </c>
      <c r="F54" s="100" t="s">
        <v>516</v>
      </c>
      <c r="G54" s="100" t="s">
        <v>517</v>
      </c>
      <c r="H54" s="101" t="s">
        <v>518</v>
      </c>
    </row>
    <row r="55" spans="2:8" ht="52.5" customHeight="1" x14ac:dyDescent="0.2">
      <c r="B55" s="102"/>
      <c r="C55" s="1186" t="s">
        <v>46</v>
      </c>
      <c r="D55" s="1186"/>
      <c r="E55" s="1187"/>
      <c r="F55" s="359">
        <v>64588</v>
      </c>
      <c r="G55" s="359">
        <v>92038</v>
      </c>
      <c r="H55" s="360">
        <v>83283</v>
      </c>
    </row>
    <row r="56" spans="2:8" ht="52.5" customHeight="1" x14ac:dyDescent="0.2">
      <c r="B56" s="103"/>
      <c r="C56" s="1188" t="s">
        <v>47</v>
      </c>
      <c r="D56" s="1188"/>
      <c r="E56" s="1189"/>
      <c r="F56" s="361">
        <v>1</v>
      </c>
      <c r="G56" s="361">
        <v>3082</v>
      </c>
      <c r="H56" s="362">
        <v>5708</v>
      </c>
    </row>
    <row r="57" spans="2:8" ht="53.25" customHeight="1" x14ac:dyDescent="0.2">
      <c r="B57" s="103"/>
      <c r="C57" s="1190" t="s">
        <v>48</v>
      </c>
      <c r="D57" s="1190"/>
      <c r="E57" s="1191"/>
      <c r="F57" s="363">
        <v>26004</v>
      </c>
      <c r="G57" s="363">
        <v>31989</v>
      </c>
      <c r="H57" s="364">
        <v>34072</v>
      </c>
    </row>
    <row r="58" spans="2:8" ht="45.75" customHeight="1" x14ac:dyDescent="0.2">
      <c r="B58" s="104"/>
      <c r="C58" s="1181" t="s">
        <v>562</v>
      </c>
      <c r="D58" s="1182"/>
      <c r="E58" s="1183"/>
      <c r="F58" s="365"/>
      <c r="G58" s="365"/>
      <c r="H58" s="366">
        <v>5400</v>
      </c>
    </row>
    <row r="59" spans="2:8" ht="45.75" customHeight="1" x14ac:dyDescent="0.2">
      <c r="B59" s="104"/>
      <c r="C59" s="1181" t="s">
        <v>563</v>
      </c>
      <c r="D59" s="1182"/>
      <c r="E59" s="1183"/>
      <c r="F59" s="365"/>
      <c r="G59" s="365">
        <v>1190</v>
      </c>
      <c r="H59" s="366">
        <v>5198</v>
      </c>
    </row>
    <row r="60" spans="2:8" ht="45.75" customHeight="1" x14ac:dyDescent="0.2">
      <c r="B60" s="104"/>
      <c r="C60" s="1181" t="s">
        <v>564</v>
      </c>
      <c r="D60" s="1182"/>
      <c r="E60" s="1183"/>
      <c r="F60" s="365">
        <v>6243</v>
      </c>
      <c r="G60" s="365">
        <v>5336</v>
      </c>
      <c r="H60" s="366">
        <v>5084</v>
      </c>
    </row>
    <row r="61" spans="2:8" ht="45.75" customHeight="1" x14ac:dyDescent="0.2">
      <c r="B61" s="104"/>
      <c r="C61" s="1181" t="s">
        <v>565</v>
      </c>
      <c r="D61" s="1182"/>
      <c r="E61" s="1183"/>
      <c r="F61" s="365">
        <v>7217</v>
      </c>
      <c r="G61" s="365">
        <v>5907</v>
      </c>
      <c r="H61" s="366">
        <v>4088</v>
      </c>
    </row>
    <row r="62" spans="2:8" ht="45.75" customHeight="1" thickBot="1" x14ac:dyDescent="0.25">
      <c r="B62" s="105"/>
      <c r="C62" s="1181" t="s">
        <v>566</v>
      </c>
      <c r="D62" s="1182"/>
      <c r="E62" s="1183"/>
      <c r="F62" s="367">
        <v>2004</v>
      </c>
      <c r="G62" s="367">
        <v>3010</v>
      </c>
      <c r="H62" s="368">
        <v>4015</v>
      </c>
    </row>
    <row r="63" spans="2:8" ht="52.5" customHeight="1" thickBot="1" x14ac:dyDescent="0.25">
      <c r="B63" s="106"/>
      <c r="C63" s="1184" t="s">
        <v>49</v>
      </c>
      <c r="D63" s="1184"/>
      <c r="E63" s="1185"/>
      <c r="F63" s="369">
        <v>90593</v>
      </c>
      <c r="G63" s="369">
        <v>127110</v>
      </c>
      <c r="H63" s="370">
        <v>123063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YYlJbNYv/I9iPZKSgnuglCdH3QidtxVjLLA7deihISitRyKwW4PyeCVBdDo3877g9z4QgIQvT+YhjkMTXKYEUQ==" saltValue="B/V6RgCgtkULX5uPl3q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3" customWidth="1"/>
    <col min="2" max="8" width="13.33203125" style="113" customWidth="1"/>
    <col min="9" max="16384" width="11.109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507</v>
      </c>
      <c r="B3" s="122"/>
      <c r="C3" s="123"/>
      <c r="D3" s="124">
        <v>69983</v>
      </c>
      <c r="E3" s="125"/>
      <c r="F3" s="126">
        <v>46888</v>
      </c>
      <c r="G3" s="127"/>
      <c r="H3" s="128"/>
    </row>
    <row r="4" spans="1:8" x14ac:dyDescent="0.2">
      <c r="A4" s="129"/>
      <c r="B4" s="130"/>
      <c r="C4" s="131"/>
      <c r="D4" s="132">
        <v>20246</v>
      </c>
      <c r="E4" s="133"/>
      <c r="F4" s="134">
        <v>14375</v>
      </c>
      <c r="G4" s="135"/>
      <c r="H4" s="136"/>
    </row>
    <row r="5" spans="1:8" x14ac:dyDescent="0.2">
      <c r="A5" s="117" t="s">
        <v>509</v>
      </c>
      <c r="B5" s="122"/>
      <c r="C5" s="123"/>
      <c r="D5" s="124">
        <v>55013</v>
      </c>
      <c r="E5" s="125"/>
      <c r="F5" s="126">
        <v>46574</v>
      </c>
      <c r="G5" s="127"/>
      <c r="H5" s="128"/>
    </row>
    <row r="6" spans="1:8" x14ac:dyDescent="0.2">
      <c r="A6" s="129"/>
      <c r="B6" s="130"/>
      <c r="C6" s="131"/>
      <c r="D6" s="132">
        <v>16118</v>
      </c>
      <c r="E6" s="133"/>
      <c r="F6" s="134">
        <v>14394</v>
      </c>
      <c r="G6" s="135"/>
      <c r="H6" s="136"/>
    </row>
    <row r="7" spans="1:8" x14ac:dyDescent="0.2">
      <c r="A7" s="117" t="s">
        <v>510</v>
      </c>
      <c r="B7" s="122"/>
      <c r="C7" s="123"/>
      <c r="D7" s="124">
        <v>54838</v>
      </c>
      <c r="E7" s="125"/>
      <c r="F7" s="126">
        <v>44729</v>
      </c>
      <c r="G7" s="127"/>
      <c r="H7" s="128"/>
    </row>
    <row r="8" spans="1:8" x14ac:dyDescent="0.2">
      <c r="A8" s="129"/>
      <c r="B8" s="130"/>
      <c r="C8" s="131"/>
      <c r="D8" s="132">
        <v>16034</v>
      </c>
      <c r="E8" s="133"/>
      <c r="F8" s="134">
        <v>15395</v>
      </c>
      <c r="G8" s="135"/>
      <c r="H8" s="136"/>
    </row>
    <row r="9" spans="1:8" x14ac:dyDescent="0.2">
      <c r="A9" s="117" t="s">
        <v>511</v>
      </c>
      <c r="B9" s="122"/>
      <c r="C9" s="123"/>
      <c r="D9" s="124">
        <v>56951</v>
      </c>
      <c r="E9" s="125"/>
      <c r="F9" s="126">
        <v>44130</v>
      </c>
      <c r="G9" s="127"/>
      <c r="H9" s="128"/>
    </row>
    <row r="10" spans="1:8" x14ac:dyDescent="0.2">
      <c r="A10" s="129"/>
      <c r="B10" s="130"/>
      <c r="C10" s="131"/>
      <c r="D10" s="132">
        <v>15381</v>
      </c>
      <c r="E10" s="133"/>
      <c r="F10" s="134">
        <v>15920</v>
      </c>
      <c r="G10" s="135"/>
      <c r="H10" s="136"/>
    </row>
    <row r="11" spans="1:8" x14ac:dyDescent="0.2">
      <c r="A11" s="117" t="s">
        <v>512</v>
      </c>
      <c r="B11" s="122"/>
      <c r="C11" s="123"/>
      <c r="D11" s="124">
        <v>57624</v>
      </c>
      <c r="E11" s="125"/>
      <c r="F11" s="126">
        <v>44816</v>
      </c>
      <c r="G11" s="127"/>
      <c r="H11" s="128"/>
    </row>
    <row r="12" spans="1:8" x14ac:dyDescent="0.2">
      <c r="A12" s="129"/>
      <c r="B12" s="130"/>
      <c r="C12" s="137"/>
      <c r="D12" s="132">
        <v>16581</v>
      </c>
      <c r="E12" s="133"/>
      <c r="F12" s="134">
        <v>17040</v>
      </c>
      <c r="G12" s="135"/>
      <c r="H12" s="136"/>
    </row>
    <row r="13" spans="1:8" x14ac:dyDescent="0.2">
      <c r="A13" s="117"/>
      <c r="B13" s="122"/>
      <c r="C13" s="138"/>
      <c r="D13" s="139">
        <v>58882</v>
      </c>
      <c r="E13" s="140"/>
      <c r="F13" s="141">
        <v>45427</v>
      </c>
      <c r="G13" s="142"/>
      <c r="H13" s="128"/>
    </row>
    <row r="14" spans="1:8" x14ac:dyDescent="0.2">
      <c r="A14" s="129"/>
      <c r="B14" s="130"/>
      <c r="C14" s="131"/>
      <c r="D14" s="132">
        <v>16872</v>
      </c>
      <c r="E14" s="133"/>
      <c r="F14" s="134">
        <v>15425</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3.71</v>
      </c>
      <c r="C19" s="143">
        <f>ROUND(VALUE(SUBSTITUTE(実質収支比率等に係る経年分析!G$48,"▲","-")),2)</f>
        <v>4.88</v>
      </c>
      <c r="D19" s="143">
        <f>ROUND(VALUE(SUBSTITUTE(実質収支比率等に係る経年分析!H$48,"▲","-")),2)</f>
        <v>6.99</v>
      </c>
      <c r="E19" s="143">
        <f>ROUND(VALUE(SUBSTITUTE(実質収支比率等に係る経年分析!I$48,"▲","-")),2)</f>
        <v>2.23</v>
      </c>
      <c r="F19" s="143">
        <f>ROUND(VALUE(SUBSTITUTE(実質収支比率等に係る経年分析!J$48,"▲","-")),2)</f>
        <v>1.69</v>
      </c>
    </row>
    <row r="20" spans="1:11" x14ac:dyDescent="0.2">
      <c r="A20" s="143" t="s">
        <v>54</v>
      </c>
      <c r="B20" s="143">
        <f>ROUND(VALUE(SUBSTITUTE(実質収支比率等に係る経年分析!F$47,"▲","-")),2)</f>
        <v>4.13</v>
      </c>
      <c r="C20" s="143">
        <f>ROUND(VALUE(SUBSTITUTE(実質収支比率等に係る経年分析!G$47,"▲","-")),2)</f>
        <v>10.85</v>
      </c>
      <c r="D20" s="143">
        <f>ROUND(VALUE(SUBSTITUTE(実質収支比率等に係る経年分析!H$47,"▲","-")),2)</f>
        <v>14.26</v>
      </c>
      <c r="E20" s="143">
        <f>ROUND(VALUE(SUBSTITUTE(実質収支比率等に係る経年分析!I$47,"▲","-")),2)</f>
        <v>20.04</v>
      </c>
      <c r="F20" s="143">
        <f>ROUND(VALUE(SUBSTITUTE(実質収支比率等に係る経年分析!J$47,"▲","-")),2)</f>
        <v>17.7</v>
      </c>
    </row>
    <row r="21" spans="1:11" x14ac:dyDescent="0.2">
      <c r="A21" s="143" t="s">
        <v>55</v>
      </c>
      <c r="B21" s="143">
        <f>IF(ISNUMBER(VALUE(SUBSTITUTE(実質収支比率等に係る経年分析!F$49,"▲","-"))),ROUND(VALUE(SUBSTITUTE(実質収支比率等に係る経年分析!F$49,"▲","-")),2),NA())</f>
        <v>3.76</v>
      </c>
      <c r="C21" s="143">
        <f>IF(ISNUMBER(VALUE(SUBSTITUTE(実質収支比率等に係る経年分析!G$49,"▲","-"))),ROUND(VALUE(SUBSTITUTE(実質収支比率等に係る経年分析!G$49,"▲","-")),2),NA())</f>
        <v>8.25</v>
      </c>
      <c r="D21" s="143">
        <f>IF(ISNUMBER(VALUE(SUBSTITUTE(実質収支比率等に係る経年分析!H$49,"▲","-"))),ROUND(VALUE(SUBSTITUTE(実質収支比率等に係る経年分析!H$49,"▲","-")),2),NA())</f>
        <v>5.07</v>
      </c>
      <c r="E21" s="143">
        <f>IF(ISNUMBER(VALUE(SUBSTITUTE(実質収支比率等に係る経年分析!I$49,"▲","-"))),ROUND(VALUE(SUBSTITUTE(実質収支比率等に係る経年分析!I$49,"▲","-")),2),NA())</f>
        <v>1.32</v>
      </c>
      <c r="F21" s="143">
        <f>IF(ISNUMBER(VALUE(SUBSTITUTE(実質収支比率等に係る経年分析!J$49,"▲","-"))),ROUND(VALUE(SUBSTITUTE(実質収支比率等に係る経年分析!J$49,"▲","-")),2),NA())</f>
        <v>-2.35</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0.36</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0.32</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0.39</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0.43</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0.41</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流域下水道事業会計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0.05</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0.1</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0.14000000000000001</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0.16</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0.28000000000000003</v>
      </c>
    </row>
    <row r="30" spans="1:11" x14ac:dyDescent="0.2">
      <c r="A30" s="144" t="str">
        <f>IF(連結実質赤字比率に係る赤字・黒字の構成分析!C$40="",NA(),連結実質赤字比率に係る赤字・黒字の構成分析!C$40)</f>
        <v>工業用水道事業会計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0.39</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0.43</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0.48</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0.52</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0.51</v>
      </c>
    </row>
    <row r="31" spans="1:11" x14ac:dyDescent="0.2">
      <c r="A31" s="144" t="str">
        <f>IF(連結実質赤字比率に係る赤字・黒字の構成分析!C$39="",NA(),連結実質赤字比率に係る赤字・黒字の構成分析!C$39)</f>
        <v>群馬県国民健康保険特別会計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2.84</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2</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1.2</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0.68</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0.56000000000000005</v>
      </c>
    </row>
    <row r="32" spans="1:11" x14ac:dyDescent="0.2">
      <c r="A32" s="144" t="str">
        <f>IF(連結実質赤字比率に係る赤字・黒字の構成分析!C$38="",NA(),連結実質赤字比率に係る赤字・黒字の構成分析!C$38)</f>
        <v>病院事業会計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0.96</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1.1499999999999999</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1.27</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1.32</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0.97</v>
      </c>
    </row>
    <row r="33" spans="1:16" x14ac:dyDescent="0.2">
      <c r="A33" s="144" t="str">
        <f>IF(連結実質赤字比率に係る赤字・黒字の構成分析!C$37="",NA(),連結実質赤字比率に係る赤字・黒字の構成分析!C$37)</f>
        <v>一般会計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3.52</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4.6900000000000004</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6.77</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2.0099999999999998</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1.48</v>
      </c>
    </row>
    <row r="34" spans="1:16" x14ac:dyDescent="0.2">
      <c r="A34" s="144" t="str">
        <f>IF(連結実質赤字比率に係る赤字・黒字の構成分析!C$36="",NA(),連結実質赤字比率に係る赤字・黒字の構成分析!C$36)</f>
        <v>水道事業会計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3.33</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3.08</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3.12</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3.07</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3.17</v>
      </c>
    </row>
    <row r="35" spans="1:16" x14ac:dyDescent="0.2">
      <c r="A35" s="144" t="str">
        <f>IF(連結実質赤字比率に係る赤字・黒字の構成分析!C$35="",NA(),連結実質赤字比率に係る赤字・黒字の構成分析!C$35)</f>
        <v>団地造成事業会計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3.41</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3.95</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4.1399999999999997</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3.54</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3.35</v>
      </c>
    </row>
    <row r="36" spans="1:16" x14ac:dyDescent="0.2">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7.95</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7.77</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8.2799999999999994</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8.2799999999999994</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8.26</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64641</v>
      </c>
      <c r="E42" s="145"/>
      <c r="F42" s="145"/>
      <c r="G42" s="145">
        <f>'実質公債費比率（分子）の構造'!L$52</f>
        <v>63002</v>
      </c>
      <c r="H42" s="145"/>
      <c r="I42" s="145"/>
      <c r="J42" s="145">
        <f>'実質公債費比率（分子）の構造'!M$52</f>
        <v>61652</v>
      </c>
      <c r="K42" s="145"/>
      <c r="L42" s="145"/>
      <c r="M42" s="145">
        <f>'実質公債費比率（分子）の構造'!N$52</f>
        <v>61923</v>
      </c>
      <c r="N42" s="145"/>
      <c r="O42" s="145"/>
      <c r="P42" s="145">
        <f>'実質公債費比率（分子）の構造'!O$52</f>
        <v>61225</v>
      </c>
    </row>
    <row r="43" spans="1:16" x14ac:dyDescent="0.2">
      <c r="A43" s="145" t="s">
        <v>17</v>
      </c>
      <c r="B43" s="145">
        <f>'実質公債費比率（分子）の構造'!K$51</f>
        <v>60</v>
      </c>
      <c r="C43" s="145"/>
      <c r="D43" s="145"/>
      <c r="E43" s="145">
        <f>'実質公債費比率（分子）の構造'!L$51</f>
        <v>2</v>
      </c>
      <c r="F43" s="145"/>
      <c r="G43" s="145"/>
      <c r="H43" s="145">
        <f>'実質公債費比率（分子）の構造'!M$51</f>
        <v>2</v>
      </c>
      <c r="I43" s="145"/>
      <c r="J43" s="145"/>
      <c r="K43" s="145">
        <f>'実質公債費比率（分子）の構造'!N$51</f>
        <v>1</v>
      </c>
      <c r="L43" s="145"/>
      <c r="M43" s="145"/>
      <c r="N43" s="145">
        <f>'実質公債費比率（分子）の構造'!O$51</f>
        <v>4</v>
      </c>
      <c r="O43" s="145"/>
      <c r="P43" s="145"/>
    </row>
    <row r="44" spans="1:16" x14ac:dyDescent="0.2">
      <c r="A44" s="145" t="s">
        <v>63</v>
      </c>
      <c r="B44" s="145">
        <f>'実質公債費比率（分子）の構造'!K$50</f>
        <v>94</v>
      </c>
      <c r="C44" s="145"/>
      <c r="D44" s="145"/>
      <c r="E44" s="145">
        <f>'実質公債費比率（分子）の構造'!L$50</f>
        <v>95</v>
      </c>
      <c r="F44" s="145"/>
      <c r="G44" s="145"/>
      <c r="H44" s="145">
        <f>'実質公債費比率（分子）の構造'!M$50</f>
        <v>100</v>
      </c>
      <c r="I44" s="145"/>
      <c r="J44" s="145"/>
      <c r="K44" s="145">
        <f>'実質公債費比率（分子）の構造'!N$50</f>
        <v>99</v>
      </c>
      <c r="L44" s="145"/>
      <c r="M44" s="145"/>
      <c r="N44" s="145">
        <f>'実質公債費比率（分子）の構造'!O$50</f>
        <v>101</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2924</v>
      </c>
      <c r="C46" s="145"/>
      <c r="D46" s="145"/>
      <c r="E46" s="145">
        <f>'実質公債費比率（分子）の構造'!L$48</f>
        <v>2958</v>
      </c>
      <c r="F46" s="145"/>
      <c r="G46" s="145"/>
      <c r="H46" s="145">
        <f>'実質公債費比率（分子）の構造'!M$48</f>
        <v>2761</v>
      </c>
      <c r="I46" s="145"/>
      <c r="J46" s="145"/>
      <c r="K46" s="145">
        <f>'実質公債費比率（分子）の構造'!N$48</f>
        <v>2447</v>
      </c>
      <c r="L46" s="145"/>
      <c r="M46" s="145"/>
      <c r="N46" s="145">
        <f>'実質公債費比率（分子）の構造'!O$48</f>
        <v>2072</v>
      </c>
      <c r="O46" s="145"/>
      <c r="P46" s="145"/>
    </row>
    <row r="47" spans="1:16" x14ac:dyDescent="0.2">
      <c r="A47" s="145" t="s">
        <v>13</v>
      </c>
      <c r="B47" s="145">
        <f>'実質公債費比率（分子）の構造'!K$47</f>
        <v>17133</v>
      </c>
      <c r="C47" s="145"/>
      <c r="D47" s="145"/>
      <c r="E47" s="145">
        <f>'実質公債費比率（分子）の構造'!L$47</f>
        <v>18333</v>
      </c>
      <c r="F47" s="145"/>
      <c r="G47" s="145"/>
      <c r="H47" s="145">
        <f>'実質公債費比率（分子）の構造'!M$47</f>
        <v>19666</v>
      </c>
      <c r="I47" s="145"/>
      <c r="J47" s="145"/>
      <c r="K47" s="145">
        <f>'実質公債費比率（分子）の構造'!N$47</f>
        <v>21000</v>
      </c>
      <c r="L47" s="145"/>
      <c r="M47" s="145"/>
      <c r="N47" s="145">
        <f>'実質公債費比率（分子）の構造'!O$47</f>
        <v>22333</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81101</v>
      </c>
      <c r="C49" s="145"/>
      <c r="D49" s="145"/>
      <c r="E49" s="145">
        <f>'実質公債費比率（分子）の構造'!L$45</f>
        <v>78755</v>
      </c>
      <c r="F49" s="145"/>
      <c r="G49" s="145"/>
      <c r="H49" s="145">
        <f>'実質公債費比率（分子）の構造'!M$45</f>
        <v>76764</v>
      </c>
      <c r="I49" s="145"/>
      <c r="J49" s="145"/>
      <c r="K49" s="145">
        <f>'実質公債費比率（分子）の構造'!N$45</f>
        <v>75274</v>
      </c>
      <c r="L49" s="145"/>
      <c r="M49" s="145"/>
      <c r="N49" s="145">
        <f>'実質公債費比率（分子）の構造'!O$45</f>
        <v>72793</v>
      </c>
      <c r="O49" s="145"/>
      <c r="P49" s="145"/>
    </row>
    <row r="50" spans="1:16" x14ac:dyDescent="0.2">
      <c r="A50" s="145" t="s">
        <v>68</v>
      </c>
      <c r="B50" s="145" t="e">
        <f>NA()</f>
        <v>#N/A</v>
      </c>
      <c r="C50" s="145">
        <f>IF(ISNUMBER('実質公債費比率（分子）の構造'!K$53),'実質公債費比率（分子）の構造'!K$53,NA())</f>
        <v>36671</v>
      </c>
      <c r="D50" s="145" t="e">
        <f>NA()</f>
        <v>#N/A</v>
      </c>
      <c r="E50" s="145" t="e">
        <f>NA()</f>
        <v>#N/A</v>
      </c>
      <c r="F50" s="145">
        <f>IF(ISNUMBER('実質公債費比率（分子）の構造'!L$53),'実質公債費比率（分子）の構造'!L$53,NA())</f>
        <v>37141</v>
      </c>
      <c r="G50" s="145" t="e">
        <f>NA()</f>
        <v>#N/A</v>
      </c>
      <c r="H50" s="145" t="e">
        <f>NA()</f>
        <v>#N/A</v>
      </c>
      <c r="I50" s="145">
        <f>IF(ISNUMBER('実質公債費比率（分子）の構造'!M$53),'実質公債費比率（分子）の構造'!M$53,NA())</f>
        <v>37641</v>
      </c>
      <c r="J50" s="145" t="e">
        <f>NA()</f>
        <v>#N/A</v>
      </c>
      <c r="K50" s="145" t="e">
        <f>NA()</f>
        <v>#N/A</v>
      </c>
      <c r="L50" s="145">
        <f>IF(ISNUMBER('実質公債費比率（分子）の構造'!N$53),'実質公債費比率（分子）の構造'!N$53,NA())</f>
        <v>36898</v>
      </c>
      <c r="M50" s="145" t="e">
        <f>NA()</f>
        <v>#N/A</v>
      </c>
      <c r="N50" s="145" t="e">
        <f>NA()</f>
        <v>#N/A</v>
      </c>
      <c r="O50" s="145">
        <f>IF(ISNUMBER('実質公債費比率（分子）の構造'!O$53),'実質公債費比率（分子）の構造'!O$53,NA())</f>
        <v>36078</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848540</v>
      </c>
      <c r="E56" s="144"/>
      <c r="F56" s="144"/>
      <c r="G56" s="144">
        <f>'将来負担比率（分子）の構造'!J$52</f>
        <v>857049</v>
      </c>
      <c r="H56" s="144"/>
      <c r="I56" s="144"/>
      <c r="J56" s="144">
        <f>'将来負担比率（分子）の構造'!K$52</f>
        <v>835968</v>
      </c>
      <c r="K56" s="144"/>
      <c r="L56" s="144"/>
      <c r="M56" s="144">
        <f>'将来負担比率（分子）の構造'!L$52</f>
        <v>806264</v>
      </c>
      <c r="N56" s="144"/>
      <c r="O56" s="144"/>
      <c r="P56" s="144">
        <f>'将来負担比率（分子）の構造'!M$52</f>
        <v>767529</v>
      </c>
    </row>
    <row r="57" spans="1:16" x14ac:dyDescent="0.2">
      <c r="A57" s="144" t="s">
        <v>42</v>
      </c>
      <c r="B57" s="144"/>
      <c r="C57" s="144"/>
      <c r="D57" s="144">
        <f>'将来負担比率（分子）の構造'!I$51</f>
        <v>11328</v>
      </c>
      <c r="E57" s="144"/>
      <c r="F57" s="144"/>
      <c r="G57" s="144">
        <f>'将来負担比率（分子）の構造'!J$51</f>
        <v>10929</v>
      </c>
      <c r="H57" s="144"/>
      <c r="I57" s="144"/>
      <c r="J57" s="144">
        <f>'将来負担比率（分子）の構造'!K$51</f>
        <v>10614</v>
      </c>
      <c r="K57" s="144"/>
      <c r="L57" s="144"/>
      <c r="M57" s="144">
        <f>'将来負担比率（分子）の構造'!L$51</f>
        <v>10320</v>
      </c>
      <c r="N57" s="144"/>
      <c r="O57" s="144"/>
      <c r="P57" s="144">
        <f>'将来負担比率（分子）の構造'!M$51</f>
        <v>10196</v>
      </c>
    </row>
    <row r="58" spans="1:16" x14ac:dyDescent="0.2">
      <c r="A58" s="144" t="s">
        <v>41</v>
      </c>
      <c r="B58" s="144"/>
      <c r="C58" s="144"/>
      <c r="D58" s="144">
        <f>'将来負担比率（分子）の構造'!I$50</f>
        <v>85910</v>
      </c>
      <c r="E58" s="144"/>
      <c r="F58" s="144"/>
      <c r="G58" s="144">
        <f>'将来負担比率（分子）の構造'!J$50</f>
        <v>126715</v>
      </c>
      <c r="H58" s="144"/>
      <c r="I58" s="144"/>
      <c r="J58" s="144">
        <f>'将来負担比率（分子）の構造'!K$50</f>
        <v>150101</v>
      </c>
      <c r="K58" s="144"/>
      <c r="L58" s="144"/>
      <c r="M58" s="144">
        <f>'将来負担比率（分子）の構造'!L$50</f>
        <v>197549</v>
      </c>
      <c r="N58" s="144"/>
      <c r="O58" s="144"/>
      <c r="P58" s="144">
        <f>'将来負担比率（分子）の構造'!M$50</f>
        <v>199893</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879</v>
      </c>
      <c r="C61" s="144"/>
      <c r="D61" s="144"/>
      <c r="E61" s="144">
        <f>'将来負担比率（分子）の構造'!J$46</f>
        <v>788</v>
      </c>
      <c r="F61" s="144"/>
      <c r="G61" s="144"/>
      <c r="H61" s="144">
        <f>'将来負担比率（分子）の構造'!K$46</f>
        <v>697</v>
      </c>
      <c r="I61" s="144"/>
      <c r="J61" s="144"/>
      <c r="K61" s="144">
        <f>'将来負担比率（分子）の構造'!L$46</f>
        <v>1350</v>
      </c>
      <c r="L61" s="144"/>
      <c r="M61" s="144"/>
      <c r="N61" s="144">
        <f>'将来負担比率（分子）の構造'!M$46</f>
        <v>1138</v>
      </c>
      <c r="O61" s="144"/>
      <c r="P61" s="144"/>
    </row>
    <row r="62" spans="1:16" x14ac:dyDescent="0.2">
      <c r="A62" s="144" t="s">
        <v>35</v>
      </c>
      <c r="B62" s="144">
        <f>'将来負担比率（分子）の構造'!I$45</f>
        <v>184515</v>
      </c>
      <c r="C62" s="144"/>
      <c r="D62" s="144"/>
      <c r="E62" s="144">
        <f>'将来負担比率（分子）の構造'!J$45</f>
        <v>172617</v>
      </c>
      <c r="F62" s="144"/>
      <c r="G62" s="144"/>
      <c r="H62" s="144">
        <f>'将来負担比率（分子）の構造'!K$45</f>
        <v>166659</v>
      </c>
      <c r="I62" s="144"/>
      <c r="J62" s="144"/>
      <c r="K62" s="144">
        <f>'将来負担比率（分子）の構造'!L$45</f>
        <v>170924</v>
      </c>
      <c r="L62" s="144"/>
      <c r="M62" s="144"/>
      <c r="N62" s="144">
        <f>'将来負担比率（分子）の構造'!M$45</f>
        <v>166197</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19241</v>
      </c>
      <c r="C64" s="144"/>
      <c r="D64" s="144"/>
      <c r="E64" s="144">
        <f>'将来負担比率（分子）の構造'!J$43</f>
        <v>20422</v>
      </c>
      <c r="F64" s="144"/>
      <c r="G64" s="144"/>
      <c r="H64" s="144">
        <f>'将来負担比率（分子）の構造'!K$43</f>
        <v>21281</v>
      </c>
      <c r="I64" s="144"/>
      <c r="J64" s="144"/>
      <c r="K64" s="144">
        <f>'将来負担比率（分子）の構造'!L$43</f>
        <v>20916</v>
      </c>
      <c r="L64" s="144"/>
      <c r="M64" s="144"/>
      <c r="N64" s="144">
        <f>'将来負担比率（分子）の構造'!M$43</f>
        <v>21006</v>
      </c>
      <c r="O64" s="144"/>
      <c r="P64" s="144"/>
    </row>
    <row r="65" spans="1:16" x14ac:dyDescent="0.2">
      <c r="A65" s="144" t="s">
        <v>32</v>
      </c>
      <c r="B65" s="144">
        <f>'将来負担比率（分子）の構造'!I$42</f>
        <v>1131</v>
      </c>
      <c r="C65" s="144"/>
      <c r="D65" s="144"/>
      <c r="E65" s="144">
        <f>'将来負担比率（分子）の構造'!J$42</f>
        <v>961</v>
      </c>
      <c r="F65" s="144"/>
      <c r="G65" s="144"/>
      <c r="H65" s="144">
        <f>'将来負担比率（分子）の構造'!K$42</f>
        <v>792</v>
      </c>
      <c r="I65" s="144"/>
      <c r="J65" s="144"/>
      <c r="K65" s="144">
        <f>'将来負担比率（分子）の構造'!L$42</f>
        <v>622</v>
      </c>
      <c r="L65" s="144"/>
      <c r="M65" s="144"/>
      <c r="N65" s="144">
        <f>'将来負担比率（分子）の構造'!M$42</f>
        <v>452</v>
      </c>
      <c r="O65" s="144"/>
      <c r="P65" s="144"/>
    </row>
    <row r="66" spans="1:16" x14ac:dyDescent="0.2">
      <c r="A66" s="144" t="s">
        <v>31</v>
      </c>
      <c r="B66" s="144">
        <f>'将来負担比率（分子）の構造'!I$41</f>
        <v>1375378</v>
      </c>
      <c r="C66" s="144"/>
      <c r="D66" s="144"/>
      <c r="E66" s="144">
        <f>'将来負担比率（分子）の構造'!J$41</f>
        <v>1390667</v>
      </c>
      <c r="F66" s="144"/>
      <c r="G66" s="144"/>
      <c r="H66" s="144">
        <f>'将来負担比率（分子）の構造'!K$41</f>
        <v>1375840</v>
      </c>
      <c r="I66" s="144"/>
      <c r="J66" s="144"/>
      <c r="K66" s="144">
        <f>'将来負担比率（分子）の構造'!L$41</f>
        <v>1352623</v>
      </c>
      <c r="L66" s="144"/>
      <c r="M66" s="144"/>
      <c r="N66" s="144">
        <f>'将来負担比率（分子）の構造'!M$41</f>
        <v>1324357</v>
      </c>
      <c r="O66" s="144"/>
      <c r="P66" s="144"/>
    </row>
    <row r="67" spans="1:16" x14ac:dyDescent="0.2">
      <c r="A67" s="144" t="s">
        <v>72</v>
      </c>
      <c r="B67" s="144" t="e">
        <f>NA()</f>
        <v>#N/A</v>
      </c>
      <c r="C67" s="144">
        <f>IF(ISNUMBER('将来負担比率（分子）の構造'!I$53), IF('将来負担比率（分子）の構造'!I$53 &lt; 0, 0, '将来負担比率（分子）の構造'!I$53), NA())</f>
        <v>635365</v>
      </c>
      <c r="D67" s="144" t="e">
        <f>NA()</f>
        <v>#N/A</v>
      </c>
      <c r="E67" s="144" t="e">
        <f>NA()</f>
        <v>#N/A</v>
      </c>
      <c r="F67" s="144">
        <f>IF(ISNUMBER('将来負担比率（分子）の構造'!J$53), IF('将来負担比率（分子）の構造'!J$53 &lt; 0, 0, '将来負担比率（分子）の構造'!J$53), NA())</f>
        <v>590762</v>
      </c>
      <c r="G67" s="144" t="e">
        <f>NA()</f>
        <v>#N/A</v>
      </c>
      <c r="H67" s="144" t="e">
        <f>NA()</f>
        <v>#N/A</v>
      </c>
      <c r="I67" s="144">
        <f>IF(ISNUMBER('将来負担比率（分子）の構造'!K$53), IF('将来負担比率（分子）の構造'!K$53 &lt; 0, 0, '将来負担比率（分子）の構造'!K$53), NA())</f>
        <v>568584</v>
      </c>
      <c r="J67" s="144" t="e">
        <f>NA()</f>
        <v>#N/A</v>
      </c>
      <c r="K67" s="144" t="e">
        <f>NA()</f>
        <v>#N/A</v>
      </c>
      <c r="L67" s="144">
        <f>IF(ISNUMBER('将来負担比率（分子）の構造'!L$53), IF('将来負担比率（分子）の構造'!L$53 &lt; 0, 0, '将来負担比率（分子）の構造'!L$53), NA())</f>
        <v>532302</v>
      </c>
      <c r="M67" s="144" t="e">
        <f>NA()</f>
        <v>#N/A</v>
      </c>
      <c r="N67" s="144" t="e">
        <f>NA()</f>
        <v>#N/A</v>
      </c>
      <c r="O67" s="144">
        <f>IF(ISNUMBER('将来負担比率（分子）の構造'!M$53), IF('将来負担比率（分子）の構造'!M$53 &lt; 0, 0, '将来負担比率（分子）の構造'!M$53), NA())</f>
        <v>535531</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64588</v>
      </c>
      <c r="C72" s="148">
        <f>基金残高に係る経年分析!G55</f>
        <v>92038</v>
      </c>
      <c r="D72" s="148">
        <f>基金残高に係る経年分析!H55</f>
        <v>83283</v>
      </c>
    </row>
    <row r="73" spans="1:16" x14ac:dyDescent="0.2">
      <c r="A73" s="147" t="s">
        <v>75</v>
      </c>
      <c r="B73" s="148">
        <f>基金残高に係る経年分析!F56</f>
        <v>1</v>
      </c>
      <c r="C73" s="148">
        <f>基金残高に係る経年分析!G56</f>
        <v>3082</v>
      </c>
      <c r="D73" s="148">
        <f>基金残高に係る経年分析!H56</f>
        <v>5708</v>
      </c>
    </row>
    <row r="74" spans="1:16" x14ac:dyDescent="0.2">
      <c r="A74" s="147" t="s">
        <v>76</v>
      </c>
      <c r="B74" s="148">
        <f>基金残高に係る経年分析!F57</f>
        <v>26004</v>
      </c>
      <c r="C74" s="148">
        <f>基金残高に係る経年分析!G57</f>
        <v>31989</v>
      </c>
      <c r="D74" s="148">
        <f>基金残高に係る経年分析!H57</f>
        <v>34072</v>
      </c>
    </row>
  </sheetData>
  <sheetProtection algorithmName="SHA-512" hashValue="ZIRxQwC7+uInLAY7rjY88t6uZeJZCmfuZ7png9uWcOqmVUiMPIYpzWNUIGuvAD1XATiDl5MSySpvb48r9MY24Q==" saltValue="WZPYRHAaTxI0D6JmbiBm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640625" style="197" customWidth="1"/>
    <col min="2" max="2" width="2.77734375" style="197" customWidth="1"/>
    <col min="3" max="16" width="2.6640625" style="197" customWidth="1"/>
    <col min="17" max="17" width="2.88671875" style="197" customWidth="1"/>
    <col min="18" max="138" width="1.66406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336958649</v>
      </c>
      <c r="S5" s="577"/>
      <c r="T5" s="577"/>
      <c r="U5" s="577"/>
      <c r="V5" s="577"/>
      <c r="W5" s="577"/>
      <c r="X5" s="577"/>
      <c r="Y5" s="578"/>
      <c r="Z5" s="579">
        <v>37.4</v>
      </c>
      <c r="AA5" s="579"/>
      <c r="AB5" s="579"/>
      <c r="AC5" s="579"/>
      <c r="AD5" s="580">
        <v>268492614</v>
      </c>
      <c r="AE5" s="580"/>
      <c r="AF5" s="580"/>
      <c r="AG5" s="580"/>
      <c r="AH5" s="580"/>
      <c r="AI5" s="580"/>
      <c r="AJ5" s="580"/>
      <c r="AK5" s="580"/>
      <c r="AL5" s="581">
        <v>56</v>
      </c>
      <c r="AM5" s="582"/>
      <c r="AN5" s="582"/>
      <c r="AO5" s="583"/>
      <c r="AP5" s="573" t="s">
        <v>195</v>
      </c>
      <c r="AQ5" s="574"/>
      <c r="AR5" s="574"/>
      <c r="AS5" s="574"/>
      <c r="AT5" s="574"/>
      <c r="AU5" s="574"/>
      <c r="AV5" s="574"/>
      <c r="AW5" s="574"/>
      <c r="AX5" s="574"/>
      <c r="AY5" s="574"/>
      <c r="AZ5" s="574"/>
      <c r="BA5" s="574"/>
      <c r="BB5" s="574"/>
      <c r="BC5" s="575"/>
      <c r="BD5" s="587">
        <v>336942493</v>
      </c>
      <c r="BE5" s="588"/>
      <c r="BF5" s="588"/>
      <c r="BG5" s="588"/>
      <c r="BH5" s="588"/>
      <c r="BI5" s="588"/>
      <c r="BJ5" s="588"/>
      <c r="BK5" s="589"/>
      <c r="BL5" s="590">
        <v>100</v>
      </c>
      <c r="BM5" s="590"/>
      <c r="BN5" s="590"/>
      <c r="BO5" s="590"/>
      <c r="BP5" s="591">
        <v>3040142</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44702906</v>
      </c>
      <c r="S6" s="588"/>
      <c r="T6" s="588"/>
      <c r="U6" s="588"/>
      <c r="V6" s="588"/>
      <c r="W6" s="588"/>
      <c r="X6" s="588"/>
      <c r="Y6" s="589"/>
      <c r="Z6" s="590">
        <v>5</v>
      </c>
      <c r="AA6" s="590"/>
      <c r="AB6" s="590"/>
      <c r="AC6" s="590"/>
      <c r="AD6" s="591">
        <v>44702906</v>
      </c>
      <c r="AE6" s="591"/>
      <c r="AF6" s="591"/>
      <c r="AG6" s="591"/>
      <c r="AH6" s="591"/>
      <c r="AI6" s="591"/>
      <c r="AJ6" s="591"/>
      <c r="AK6" s="591"/>
      <c r="AL6" s="592">
        <v>9.3000000000000007</v>
      </c>
      <c r="AM6" s="593"/>
      <c r="AN6" s="593"/>
      <c r="AO6" s="594"/>
      <c r="AP6" s="584" t="s">
        <v>200</v>
      </c>
      <c r="AQ6" s="585"/>
      <c r="AR6" s="585"/>
      <c r="AS6" s="585"/>
      <c r="AT6" s="585"/>
      <c r="AU6" s="585"/>
      <c r="AV6" s="585"/>
      <c r="AW6" s="585"/>
      <c r="AX6" s="585"/>
      <c r="AY6" s="585"/>
      <c r="AZ6" s="585"/>
      <c r="BA6" s="585"/>
      <c r="BB6" s="585"/>
      <c r="BC6" s="586"/>
      <c r="BD6" s="587">
        <v>336942493</v>
      </c>
      <c r="BE6" s="588"/>
      <c r="BF6" s="588"/>
      <c r="BG6" s="588"/>
      <c r="BH6" s="588"/>
      <c r="BI6" s="588"/>
      <c r="BJ6" s="588"/>
      <c r="BK6" s="589"/>
      <c r="BL6" s="590">
        <v>100</v>
      </c>
      <c r="BM6" s="590"/>
      <c r="BN6" s="590"/>
      <c r="BO6" s="590"/>
      <c r="BP6" s="591">
        <v>3040142</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1455605</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1455326</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2337188</v>
      </c>
      <c r="S7" s="588"/>
      <c r="T7" s="588"/>
      <c r="U7" s="588"/>
      <c r="V7" s="588"/>
      <c r="W7" s="588"/>
      <c r="X7" s="588"/>
      <c r="Y7" s="589"/>
      <c r="Z7" s="590">
        <v>0.3</v>
      </c>
      <c r="AA7" s="590"/>
      <c r="AB7" s="590"/>
      <c r="AC7" s="590"/>
      <c r="AD7" s="591">
        <v>2337188</v>
      </c>
      <c r="AE7" s="591"/>
      <c r="AF7" s="591"/>
      <c r="AG7" s="591"/>
      <c r="AH7" s="591"/>
      <c r="AI7" s="591"/>
      <c r="AJ7" s="591"/>
      <c r="AK7" s="591"/>
      <c r="AL7" s="592">
        <v>0.5</v>
      </c>
      <c r="AM7" s="593"/>
      <c r="AN7" s="593"/>
      <c r="AO7" s="594"/>
      <c r="AP7" s="584" t="s">
        <v>203</v>
      </c>
      <c r="AQ7" s="585"/>
      <c r="AR7" s="585"/>
      <c r="AS7" s="585"/>
      <c r="AT7" s="585"/>
      <c r="AU7" s="585"/>
      <c r="AV7" s="585"/>
      <c r="AW7" s="585"/>
      <c r="AX7" s="585"/>
      <c r="AY7" s="585"/>
      <c r="AZ7" s="585"/>
      <c r="BA7" s="585"/>
      <c r="BB7" s="585"/>
      <c r="BC7" s="586"/>
      <c r="BD7" s="587">
        <v>84621885</v>
      </c>
      <c r="BE7" s="588"/>
      <c r="BF7" s="588"/>
      <c r="BG7" s="588"/>
      <c r="BH7" s="588"/>
      <c r="BI7" s="588"/>
      <c r="BJ7" s="588"/>
      <c r="BK7" s="589"/>
      <c r="BL7" s="590">
        <v>25.1</v>
      </c>
      <c r="BM7" s="590"/>
      <c r="BN7" s="590"/>
      <c r="BO7" s="590"/>
      <c r="BP7" s="591">
        <v>3040142</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54120484</v>
      </c>
      <c r="CN7" s="588"/>
      <c r="CO7" s="588"/>
      <c r="CP7" s="588"/>
      <c r="CQ7" s="588"/>
      <c r="CR7" s="588"/>
      <c r="CS7" s="588"/>
      <c r="CT7" s="589"/>
      <c r="CU7" s="590">
        <v>6.1</v>
      </c>
      <c r="CV7" s="590"/>
      <c r="CW7" s="590"/>
      <c r="CX7" s="590"/>
      <c r="CY7" s="596">
        <v>3595614</v>
      </c>
      <c r="CZ7" s="588"/>
      <c r="DA7" s="588"/>
      <c r="DB7" s="588"/>
      <c r="DC7" s="588"/>
      <c r="DD7" s="588"/>
      <c r="DE7" s="588"/>
      <c r="DF7" s="588"/>
      <c r="DG7" s="588"/>
      <c r="DH7" s="588"/>
      <c r="DI7" s="588"/>
      <c r="DJ7" s="588"/>
      <c r="DK7" s="589"/>
      <c r="DL7" s="596">
        <v>46517130</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1834966</v>
      </c>
      <c r="BE8" s="588"/>
      <c r="BF8" s="588"/>
      <c r="BG8" s="588"/>
      <c r="BH8" s="588"/>
      <c r="BI8" s="588"/>
      <c r="BJ8" s="588"/>
      <c r="BK8" s="589"/>
      <c r="BL8" s="590">
        <v>0.5</v>
      </c>
      <c r="BM8" s="590"/>
      <c r="BN8" s="590"/>
      <c r="BO8" s="590"/>
      <c r="BP8" s="591">
        <v>714016</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143150208</v>
      </c>
      <c r="CN8" s="588"/>
      <c r="CO8" s="588"/>
      <c r="CP8" s="588"/>
      <c r="CQ8" s="588"/>
      <c r="CR8" s="588"/>
      <c r="CS8" s="588"/>
      <c r="CT8" s="589"/>
      <c r="CU8" s="592">
        <v>16.2</v>
      </c>
      <c r="CV8" s="593"/>
      <c r="CW8" s="593"/>
      <c r="CX8" s="598"/>
      <c r="CY8" s="596">
        <v>687384</v>
      </c>
      <c r="CZ8" s="588"/>
      <c r="DA8" s="588"/>
      <c r="DB8" s="588"/>
      <c r="DC8" s="588"/>
      <c r="DD8" s="588"/>
      <c r="DE8" s="588"/>
      <c r="DF8" s="588"/>
      <c r="DG8" s="588"/>
      <c r="DH8" s="588"/>
      <c r="DI8" s="588"/>
      <c r="DJ8" s="588"/>
      <c r="DK8" s="589"/>
      <c r="DL8" s="596">
        <v>131163657</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70439</v>
      </c>
      <c r="S9" s="588"/>
      <c r="T9" s="588"/>
      <c r="U9" s="588"/>
      <c r="V9" s="588"/>
      <c r="W9" s="588"/>
      <c r="X9" s="588"/>
      <c r="Y9" s="589"/>
      <c r="Z9" s="592">
        <v>0</v>
      </c>
      <c r="AA9" s="593"/>
      <c r="AB9" s="593"/>
      <c r="AC9" s="598"/>
      <c r="AD9" s="596">
        <v>70439</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64975845</v>
      </c>
      <c r="BE9" s="588"/>
      <c r="BF9" s="588"/>
      <c r="BG9" s="588"/>
      <c r="BH9" s="588"/>
      <c r="BI9" s="588"/>
      <c r="BJ9" s="588"/>
      <c r="BK9" s="589"/>
      <c r="BL9" s="590">
        <v>19.3</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37703410</v>
      </c>
      <c r="CN9" s="588"/>
      <c r="CO9" s="588"/>
      <c r="CP9" s="588"/>
      <c r="CQ9" s="588"/>
      <c r="CR9" s="588"/>
      <c r="CS9" s="588"/>
      <c r="CT9" s="589"/>
      <c r="CU9" s="592">
        <v>4.3</v>
      </c>
      <c r="CV9" s="593"/>
      <c r="CW9" s="593"/>
      <c r="CX9" s="598"/>
      <c r="CY9" s="596">
        <v>888998</v>
      </c>
      <c r="CZ9" s="588"/>
      <c r="DA9" s="588"/>
      <c r="DB9" s="588"/>
      <c r="DC9" s="588"/>
      <c r="DD9" s="588"/>
      <c r="DE9" s="588"/>
      <c r="DF9" s="588"/>
      <c r="DG9" s="588"/>
      <c r="DH9" s="588"/>
      <c r="DI9" s="588"/>
      <c r="DJ9" s="588"/>
      <c r="DK9" s="589"/>
      <c r="DL9" s="596">
        <v>30613477</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369835</v>
      </c>
      <c r="S10" s="588"/>
      <c r="T10" s="588"/>
      <c r="U10" s="588"/>
      <c r="V10" s="588"/>
      <c r="W10" s="588"/>
      <c r="X10" s="588"/>
      <c r="Y10" s="589"/>
      <c r="Z10" s="592">
        <v>0</v>
      </c>
      <c r="AA10" s="593"/>
      <c r="AB10" s="593"/>
      <c r="AC10" s="598"/>
      <c r="AD10" s="596">
        <v>369835</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2563870</v>
      </c>
      <c r="BE10" s="588"/>
      <c r="BF10" s="588"/>
      <c r="BG10" s="588"/>
      <c r="BH10" s="588"/>
      <c r="BI10" s="588"/>
      <c r="BJ10" s="588"/>
      <c r="BK10" s="589"/>
      <c r="BL10" s="590">
        <v>0.8</v>
      </c>
      <c r="BM10" s="590"/>
      <c r="BN10" s="590"/>
      <c r="BO10" s="590"/>
      <c r="BP10" s="591">
        <v>167620</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1676840</v>
      </c>
      <c r="CN10" s="588"/>
      <c r="CO10" s="588"/>
      <c r="CP10" s="588"/>
      <c r="CQ10" s="588"/>
      <c r="CR10" s="588"/>
      <c r="CS10" s="588"/>
      <c r="CT10" s="589"/>
      <c r="CU10" s="592">
        <v>0.2</v>
      </c>
      <c r="CV10" s="593"/>
      <c r="CW10" s="593"/>
      <c r="CX10" s="598"/>
      <c r="CY10" s="596">
        <v>53355</v>
      </c>
      <c r="CZ10" s="588"/>
      <c r="DA10" s="588"/>
      <c r="DB10" s="588"/>
      <c r="DC10" s="588"/>
      <c r="DD10" s="588"/>
      <c r="DE10" s="588"/>
      <c r="DF10" s="588"/>
      <c r="DG10" s="588"/>
      <c r="DH10" s="588"/>
      <c r="DI10" s="588"/>
      <c r="DJ10" s="588"/>
      <c r="DK10" s="589"/>
      <c r="DL10" s="596">
        <v>867465</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t="s">
        <v>118</v>
      </c>
      <c r="S11" s="588"/>
      <c r="T11" s="588"/>
      <c r="U11" s="588"/>
      <c r="V11" s="588"/>
      <c r="W11" s="588"/>
      <c r="X11" s="588"/>
      <c r="Y11" s="589"/>
      <c r="Z11" s="592" t="s">
        <v>118</v>
      </c>
      <c r="AA11" s="593"/>
      <c r="AB11" s="593"/>
      <c r="AC11" s="598"/>
      <c r="AD11" s="596" t="s">
        <v>118</v>
      </c>
      <c r="AE11" s="588"/>
      <c r="AF11" s="588"/>
      <c r="AG11" s="588"/>
      <c r="AH11" s="588"/>
      <c r="AI11" s="588"/>
      <c r="AJ11" s="588"/>
      <c r="AK11" s="589"/>
      <c r="AL11" s="592" t="s">
        <v>118</v>
      </c>
      <c r="AM11" s="593"/>
      <c r="AN11" s="593"/>
      <c r="AO11" s="594"/>
      <c r="AP11" s="584" t="s">
        <v>215</v>
      </c>
      <c r="AQ11" s="585"/>
      <c r="AR11" s="585"/>
      <c r="AS11" s="585"/>
      <c r="AT11" s="585"/>
      <c r="AU11" s="585"/>
      <c r="AV11" s="585"/>
      <c r="AW11" s="585"/>
      <c r="AX11" s="585"/>
      <c r="AY11" s="585"/>
      <c r="AZ11" s="585"/>
      <c r="BA11" s="585"/>
      <c r="BB11" s="585"/>
      <c r="BC11" s="586"/>
      <c r="BD11" s="587">
        <v>6033125</v>
      </c>
      <c r="BE11" s="588"/>
      <c r="BF11" s="588"/>
      <c r="BG11" s="588"/>
      <c r="BH11" s="588"/>
      <c r="BI11" s="588"/>
      <c r="BJ11" s="588"/>
      <c r="BK11" s="589"/>
      <c r="BL11" s="590">
        <v>1.8</v>
      </c>
      <c r="BM11" s="590"/>
      <c r="BN11" s="590"/>
      <c r="BO11" s="590"/>
      <c r="BP11" s="591">
        <v>2158506</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30501241</v>
      </c>
      <c r="CN11" s="588"/>
      <c r="CO11" s="588"/>
      <c r="CP11" s="588"/>
      <c r="CQ11" s="588"/>
      <c r="CR11" s="588"/>
      <c r="CS11" s="588"/>
      <c r="CT11" s="589"/>
      <c r="CU11" s="592">
        <v>3.5</v>
      </c>
      <c r="CV11" s="593"/>
      <c r="CW11" s="593"/>
      <c r="CX11" s="598"/>
      <c r="CY11" s="596">
        <v>17080290</v>
      </c>
      <c r="CZ11" s="588"/>
      <c r="DA11" s="588"/>
      <c r="DB11" s="588"/>
      <c r="DC11" s="588"/>
      <c r="DD11" s="588"/>
      <c r="DE11" s="588"/>
      <c r="DF11" s="588"/>
      <c r="DG11" s="588"/>
      <c r="DH11" s="588"/>
      <c r="DI11" s="588"/>
      <c r="DJ11" s="588"/>
      <c r="DK11" s="589"/>
      <c r="DL11" s="596">
        <v>12840256</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103147</v>
      </c>
      <c r="S12" s="588"/>
      <c r="T12" s="588"/>
      <c r="U12" s="588"/>
      <c r="V12" s="588"/>
      <c r="W12" s="588"/>
      <c r="X12" s="588"/>
      <c r="Y12" s="589"/>
      <c r="Z12" s="592">
        <v>0</v>
      </c>
      <c r="AA12" s="593"/>
      <c r="AB12" s="593"/>
      <c r="AC12" s="598"/>
      <c r="AD12" s="596">
        <v>103147</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326158</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134689735</v>
      </c>
      <c r="CN12" s="588"/>
      <c r="CO12" s="588"/>
      <c r="CP12" s="588"/>
      <c r="CQ12" s="588"/>
      <c r="CR12" s="588"/>
      <c r="CS12" s="588"/>
      <c r="CT12" s="589"/>
      <c r="CU12" s="592">
        <v>15.3</v>
      </c>
      <c r="CV12" s="593"/>
      <c r="CW12" s="593"/>
      <c r="CX12" s="598"/>
      <c r="CY12" s="596">
        <v>1028446</v>
      </c>
      <c r="CZ12" s="588"/>
      <c r="DA12" s="588"/>
      <c r="DB12" s="588"/>
      <c r="DC12" s="588"/>
      <c r="DD12" s="588"/>
      <c r="DE12" s="588"/>
      <c r="DF12" s="588"/>
      <c r="DG12" s="588"/>
      <c r="DH12" s="588"/>
      <c r="DI12" s="588"/>
      <c r="DJ12" s="588"/>
      <c r="DK12" s="589"/>
      <c r="DL12" s="596">
        <v>6310163</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41822297</v>
      </c>
      <c r="S13" s="588"/>
      <c r="T13" s="588"/>
      <c r="U13" s="588"/>
      <c r="V13" s="588"/>
      <c r="W13" s="588"/>
      <c r="X13" s="588"/>
      <c r="Y13" s="589"/>
      <c r="Z13" s="592">
        <v>4.5999999999999996</v>
      </c>
      <c r="AA13" s="593"/>
      <c r="AB13" s="593"/>
      <c r="AC13" s="598"/>
      <c r="AD13" s="596">
        <v>41822297</v>
      </c>
      <c r="AE13" s="588"/>
      <c r="AF13" s="588"/>
      <c r="AG13" s="588"/>
      <c r="AH13" s="588"/>
      <c r="AI13" s="588"/>
      <c r="AJ13" s="588"/>
      <c r="AK13" s="589"/>
      <c r="AL13" s="592">
        <v>8.6999999999999993</v>
      </c>
      <c r="AM13" s="593"/>
      <c r="AN13" s="593"/>
      <c r="AO13" s="594"/>
      <c r="AP13" s="584" t="s">
        <v>221</v>
      </c>
      <c r="AQ13" s="585"/>
      <c r="AR13" s="585"/>
      <c r="AS13" s="585"/>
      <c r="AT13" s="585"/>
      <c r="AU13" s="585"/>
      <c r="AV13" s="585"/>
      <c r="AW13" s="585"/>
      <c r="AX13" s="585"/>
      <c r="AY13" s="585"/>
      <c r="AZ13" s="585"/>
      <c r="BA13" s="585"/>
      <c r="BB13" s="585"/>
      <c r="BC13" s="586"/>
      <c r="BD13" s="587">
        <v>3781443</v>
      </c>
      <c r="BE13" s="588"/>
      <c r="BF13" s="588"/>
      <c r="BG13" s="588"/>
      <c r="BH13" s="588"/>
      <c r="BI13" s="588"/>
      <c r="BJ13" s="588"/>
      <c r="BK13" s="589"/>
      <c r="BL13" s="590">
        <v>1.1000000000000001</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90029456</v>
      </c>
      <c r="CN13" s="588"/>
      <c r="CO13" s="588"/>
      <c r="CP13" s="588"/>
      <c r="CQ13" s="588"/>
      <c r="CR13" s="588"/>
      <c r="CS13" s="588"/>
      <c r="CT13" s="589"/>
      <c r="CU13" s="592">
        <v>10.199999999999999</v>
      </c>
      <c r="CV13" s="593"/>
      <c r="CW13" s="593"/>
      <c r="CX13" s="598"/>
      <c r="CY13" s="596">
        <v>78899885</v>
      </c>
      <c r="CZ13" s="588"/>
      <c r="DA13" s="588"/>
      <c r="DB13" s="588"/>
      <c r="DC13" s="588"/>
      <c r="DD13" s="588"/>
      <c r="DE13" s="588"/>
      <c r="DF13" s="588"/>
      <c r="DG13" s="588"/>
      <c r="DH13" s="588"/>
      <c r="DI13" s="588"/>
      <c r="DJ13" s="588"/>
      <c r="DK13" s="589"/>
      <c r="DL13" s="596">
        <v>15307063</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5106478</v>
      </c>
      <c r="BE14" s="588"/>
      <c r="BF14" s="588"/>
      <c r="BG14" s="588"/>
      <c r="BH14" s="588"/>
      <c r="BI14" s="588"/>
      <c r="BJ14" s="588"/>
      <c r="BK14" s="589"/>
      <c r="BL14" s="590">
        <v>1.5</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45378417</v>
      </c>
      <c r="CN14" s="588"/>
      <c r="CO14" s="588"/>
      <c r="CP14" s="588"/>
      <c r="CQ14" s="588"/>
      <c r="CR14" s="588"/>
      <c r="CS14" s="588"/>
      <c r="CT14" s="589"/>
      <c r="CU14" s="592">
        <v>5.0999999999999996</v>
      </c>
      <c r="CV14" s="593"/>
      <c r="CW14" s="593"/>
      <c r="CX14" s="598"/>
      <c r="CY14" s="596">
        <v>3062092</v>
      </c>
      <c r="CZ14" s="588"/>
      <c r="DA14" s="588"/>
      <c r="DB14" s="588"/>
      <c r="DC14" s="588"/>
      <c r="DD14" s="588"/>
      <c r="DE14" s="588"/>
      <c r="DF14" s="588"/>
      <c r="DG14" s="588"/>
      <c r="DH14" s="588"/>
      <c r="DI14" s="588"/>
      <c r="DJ14" s="588"/>
      <c r="DK14" s="589"/>
      <c r="DL14" s="596">
        <v>40731676</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7056240</v>
      </c>
      <c r="S15" s="588"/>
      <c r="T15" s="588"/>
      <c r="U15" s="588"/>
      <c r="V15" s="588"/>
      <c r="W15" s="588"/>
      <c r="X15" s="588"/>
      <c r="Y15" s="589"/>
      <c r="Z15" s="592">
        <v>0.8</v>
      </c>
      <c r="AA15" s="593"/>
      <c r="AB15" s="593"/>
      <c r="AC15" s="598"/>
      <c r="AD15" s="596">
        <v>7056240</v>
      </c>
      <c r="AE15" s="588"/>
      <c r="AF15" s="588"/>
      <c r="AG15" s="588"/>
      <c r="AH15" s="588"/>
      <c r="AI15" s="588"/>
      <c r="AJ15" s="588"/>
      <c r="AK15" s="589"/>
      <c r="AL15" s="592">
        <v>1.5</v>
      </c>
      <c r="AM15" s="593"/>
      <c r="AN15" s="593"/>
      <c r="AO15" s="594"/>
      <c r="AP15" s="584" t="s">
        <v>227</v>
      </c>
      <c r="AQ15" s="585"/>
      <c r="AR15" s="585"/>
      <c r="AS15" s="585"/>
      <c r="AT15" s="585"/>
      <c r="AU15" s="585"/>
      <c r="AV15" s="585"/>
      <c r="AW15" s="585"/>
      <c r="AX15" s="585"/>
      <c r="AY15" s="585"/>
      <c r="AZ15" s="585"/>
      <c r="BA15" s="585"/>
      <c r="BB15" s="585"/>
      <c r="BC15" s="586"/>
      <c r="BD15" s="587">
        <v>82250074</v>
      </c>
      <c r="BE15" s="588"/>
      <c r="BF15" s="588"/>
      <c r="BG15" s="588"/>
      <c r="BH15" s="588"/>
      <c r="BI15" s="588"/>
      <c r="BJ15" s="588"/>
      <c r="BK15" s="589"/>
      <c r="BL15" s="590">
        <v>24.4</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1391356</v>
      </c>
      <c r="S16" s="588"/>
      <c r="T16" s="588"/>
      <c r="U16" s="588"/>
      <c r="V16" s="588"/>
      <c r="W16" s="588"/>
      <c r="X16" s="588"/>
      <c r="Y16" s="589"/>
      <c r="Z16" s="592">
        <v>0.2</v>
      </c>
      <c r="AA16" s="593"/>
      <c r="AB16" s="593"/>
      <c r="AC16" s="598"/>
      <c r="AD16" s="596">
        <v>1391356</v>
      </c>
      <c r="AE16" s="588"/>
      <c r="AF16" s="588"/>
      <c r="AG16" s="588"/>
      <c r="AH16" s="588"/>
      <c r="AI16" s="588"/>
      <c r="AJ16" s="588"/>
      <c r="AK16" s="589"/>
      <c r="AL16" s="592">
        <v>0.3</v>
      </c>
      <c r="AM16" s="593"/>
      <c r="AN16" s="593"/>
      <c r="AO16" s="594"/>
      <c r="AP16" s="584" t="s">
        <v>230</v>
      </c>
      <c r="AQ16" s="585"/>
      <c r="AR16" s="585"/>
      <c r="AS16" s="585"/>
      <c r="AT16" s="585"/>
      <c r="AU16" s="585"/>
      <c r="AV16" s="585"/>
      <c r="AW16" s="585"/>
      <c r="AX16" s="585"/>
      <c r="AY16" s="585"/>
      <c r="AZ16" s="585"/>
      <c r="BA16" s="585"/>
      <c r="BB16" s="585"/>
      <c r="BC16" s="586"/>
      <c r="BD16" s="587">
        <v>2619083</v>
      </c>
      <c r="BE16" s="588"/>
      <c r="BF16" s="588"/>
      <c r="BG16" s="588"/>
      <c r="BH16" s="588"/>
      <c r="BI16" s="588"/>
      <c r="BJ16" s="588"/>
      <c r="BK16" s="589"/>
      <c r="BL16" s="590">
        <v>0.8</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179955428</v>
      </c>
      <c r="CN16" s="588"/>
      <c r="CO16" s="588"/>
      <c r="CP16" s="588"/>
      <c r="CQ16" s="588"/>
      <c r="CR16" s="588"/>
      <c r="CS16" s="588"/>
      <c r="CT16" s="589"/>
      <c r="CU16" s="592">
        <v>20.399999999999999</v>
      </c>
      <c r="CV16" s="593"/>
      <c r="CW16" s="593"/>
      <c r="CX16" s="598"/>
      <c r="CY16" s="596">
        <v>4648556</v>
      </c>
      <c r="CZ16" s="588"/>
      <c r="DA16" s="588"/>
      <c r="DB16" s="588"/>
      <c r="DC16" s="588"/>
      <c r="DD16" s="588"/>
      <c r="DE16" s="588"/>
      <c r="DF16" s="588"/>
      <c r="DG16" s="588"/>
      <c r="DH16" s="588"/>
      <c r="DI16" s="588"/>
      <c r="DJ16" s="588"/>
      <c r="DK16" s="589"/>
      <c r="DL16" s="596">
        <v>132998487</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5664884</v>
      </c>
      <c r="S17" s="588"/>
      <c r="T17" s="588"/>
      <c r="U17" s="588"/>
      <c r="V17" s="588"/>
      <c r="W17" s="588"/>
      <c r="X17" s="588"/>
      <c r="Y17" s="589"/>
      <c r="Z17" s="592">
        <v>0.6</v>
      </c>
      <c r="AA17" s="593"/>
      <c r="AB17" s="593"/>
      <c r="AC17" s="598"/>
      <c r="AD17" s="596">
        <v>5664884</v>
      </c>
      <c r="AE17" s="588"/>
      <c r="AF17" s="588"/>
      <c r="AG17" s="588"/>
      <c r="AH17" s="588"/>
      <c r="AI17" s="588"/>
      <c r="AJ17" s="588"/>
      <c r="AK17" s="589"/>
      <c r="AL17" s="592">
        <v>1.2</v>
      </c>
      <c r="AM17" s="593"/>
      <c r="AN17" s="593"/>
      <c r="AO17" s="594"/>
      <c r="AP17" s="584" t="s">
        <v>233</v>
      </c>
      <c r="AQ17" s="585"/>
      <c r="AR17" s="585"/>
      <c r="AS17" s="585"/>
      <c r="AT17" s="585"/>
      <c r="AU17" s="585"/>
      <c r="AV17" s="585"/>
      <c r="AW17" s="585"/>
      <c r="AX17" s="585"/>
      <c r="AY17" s="585"/>
      <c r="AZ17" s="585"/>
      <c r="BA17" s="585"/>
      <c r="BB17" s="585"/>
      <c r="BC17" s="586"/>
      <c r="BD17" s="587">
        <v>79630991</v>
      </c>
      <c r="BE17" s="588"/>
      <c r="BF17" s="588"/>
      <c r="BG17" s="588"/>
      <c r="BH17" s="588"/>
      <c r="BI17" s="588"/>
      <c r="BJ17" s="588"/>
      <c r="BK17" s="589"/>
      <c r="BL17" s="590">
        <v>23.6</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958317</v>
      </c>
      <c r="CN17" s="588"/>
      <c r="CO17" s="588"/>
      <c r="CP17" s="588"/>
      <c r="CQ17" s="588"/>
      <c r="CR17" s="588"/>
      <c r="CS17" s="588"/>
      <c r="CT17" s="589"/>
      <c r="CU17" s="592">
        <v>0.1</v>
      </c>
      <c r="CV17" s="593"/>
      <c r="CW17" s="593"/>
      <c r="CX17" s="598"/>
      <c r="CY17" s="596" t="s">
        <v>118</v>
      </c>
      <c r="CZ17" s="588"/>
      <c r="DA17" s="588"/>
      <c r="DB17" s="588"/>
      <c r="DC17" s="588"/>
      <c r="DD17" s="588"/>
      <c r="DE17" s="588"/>
      <c r="DF17" s="588"/>
      <c r="DG17" s="588"/>
      <c r="DH17" s="588"/>
      <c r="DI17" s="588"/>
      <c r="DJ17" s="588"/>
      <c r="DK17" s="589"/>
      <c r="DL17" s="596">
        <v>53402</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106076608</v>
      </c>
      <c r="BE18" s="588"/>
      <c r="BF18" s="588"/>
      <c r="BG18" s="588"/>
      <c r="BH18" s="588"/>
      <c r="BI18" s="588"/>
      <c r="BJ18" s="588"/>
      <c r="BK18" s="589"/>
      <c r="BL18" s="590">
        <v>31.5</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96438362</v>
      </c>
      <c r="CN18" s="588"/>
      <c r="CO18" s="588"/>
      <c r="CP18" s="588"/>
      <c r="CQ18" s="588"/>
      <c r="CR18" s="588"/>
      <c r="CS18" s="588"/>
      <c r="CT18" s="589"/>
      <c r="CU18" s="592">
        <v>10.9</v>
      </c>
      <c r="CV18" s="593"/>
      <c r="CW18" s="593"/>
      <c r="CX18" s="598"/>
      <c r="CY18" s="596" t="s">
        <v>118</v>
      </c>
      <c r="CZ18" s="588"/>
      <c r="DA18" s="588"/>
      <c r="DB18" s="588"/>
      <c r="DC18" s="588"/>
      <c r="DD18" s="588"/>
      <c r="DE18" s="588"/>
      <c r="DF18" s="588"/>
      <c r="DG18" s="588"/>
      <c r="DH18" s="588"/>
      <c r="DI18" s="588"/>
      <c r="DJ18" s="588"/>
      <c r="DK18" s="589"/>
      <c r="DL18" s="596">
        <v>95510758</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157289586</v>
      </c>
      <c r="S19" s="588"/>
      <c r="T19" s="588"/>
      <c r="U19" s="588"/>
      <c r="V19" s="588"/>
      <c r="W19" s="588"/>
      <c r="X19" s="588"/>
      <c r="Y19" s="589"/>
      <c r="Z19" s="592">
        <v>17.5</v>
      </c>
      <c r="AA19" s="593"/>
      <c r="AB19" s="593"/>
      <c r="AC19" s="598"/>
      <c r="AD19" s="596">
        <v>155367913</v>
      </c>
      <c r="AE19" s="588"/>
      <c r="AF19" s="588"/>
      <c r="AG19" s="588"/>
      <c r="AH19" s="588"/>
      <c r="AI19" s="588"/>
      <c r="AJ19" s="588"/>
      <c r="AK19" s="589"/>
      <c r="AL19" s="592">
        <v>32.4</v>
      </c>
      <c r="AM19" s="593"/>
      <c r="AN19" s="593"/>
      <c r="AO19" s="594"/>
      <c r="AP19" s="584" t="s">
        <v>239</v>
      </c>
      <c r="AQ19" s="585"/>
      <c r="AR19" s="585"/>
      <c r="AS19" s="585"/>
      <c r="AT19" s="585"/>
      <c r="AU19" s="585"/>
      <c r="AV19" s="585"/>
      <c r="AW19" s="585"/>
      <c r="AX19" s="585"/>
      <c r="AY19" s="585"/>
      <c r="AZ19" s="585"/>
      <c r="BA19" s="585"/>
      <c r="BB19" s="585"/>
      <c r="BC19" s="586"/>
      <c r="BD19" s="587">
        <v>7367818</v>
      </c>
      <c r="BE19" s="588"/>
      <c r="BF19" s="588"/>
      <c r="BG19" s="588"/>
      <c r="BH19" s="588"/>
      <c r="BI19" s="588"/>
      <c r="BJ19" s="588"/>
      <c r="BK19" s="589"/>
      <c r="BL19" s="590">
        <v>2.2000000000000002</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t="s">
        <v>118</v>
      </c>
      <c r="CN19" s="588"/>
      <c r="CO19" s="588"/>
      <c r="CP19" s="588"/>
      <c r="CQ19" s="588"/>
      <c r="CR19" s="588"/>
      <c r="CS19" s="588"/>
      <c r="CT19" s="589"/>
      <c r="CU19" s="592" t="s">
        <v>118</v>
      </c>
      <c r="CV19" s="593"/>
      <c r="CW19" s="593"/>
      <c r="CX19" s="598"/>
      <c r="CY19" s="596" t="s">
        <v>118</v>
      </c>
      <c r="CZ19" s="588"/>
      <c r="DA19" s="588"/>
      <c r="DB19" s="588"/>
      <c r="DC19" s="588"/>
      <c r="DD19" s="588"/>
      <c r="DE19" s="588"/>
      <c r="DF19" s="588"/>
      <c r="DG19" s="588"/>
      <c r="DH19" s="588"/>
      <c r="DI19" s="588"/>
      <c r="DJ19" s="588"/>
      <c r="DK19" s="589"/>
      <c r="DL19" s="596" t="s">
        <v>118</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155367913</v>
      </c>
      <c r="S20" s="588"/>
      <c r="T20" s="588"/>
      <c r="U20" s="588"/>
      <c r="V20" s="588"/>
      <c r="W20" s="588"/>
      <c r="X20" s="588"/>
      <c r="Y20" s="589"/>
      <c r="Z20" s="592">
        <v>17.3</v>
      </c>
      <c r="AA20" s="593"/>
      <c r="AB20" s="593"/>
      <c r="AC20" s="598"/>
      <c r="AD20" s="596">
        <v>155367913</v>
      </c>
      <c r="AE20" s="588"/>
      <c r="AF20" s="588"/>
      <c r="AG20" s="588"/>
      <c r="AH20" s="588"/>
      <c r="AI20" s="588"/>
      <c r="AJ20" s="588"/>
      <c r="AK20" s="589"/>
      <c r="AL20" s="592">
        <v>32.4</v>
      </c>
      <c r="AM20" s="593"/>
      <c r="AN20" s="593"/>
      <c r="AO20" s="594"/>
      <c r="AP20" s="584" t="s">
        <v>242</v>
      </c>
      <c r="AQ20" s="602"/>
      <c r="AR20" s="602"/>
      <c r="AS20" s="602"/>
      <c r="AT20" s="602"/>
      <c r="AU20" s="602"/>
      <c r="AV20" s="602"/>
      <c r="AW20" s="602"/>
      <c r="AX20" s="602"/>
      <c r="AY20" s="602"/>
      <c r="AZ20" s="602"/>
      <c r="BA20" s="602"/>
      <c r="BB20" s="602"/>
      <c r="BC20" s="603"/>
      <c r="BD20" s="587">
        <v>2346138</v>
      </c>
      <c r="BE20" s="588"/>
      <c r="BF20" s="588"/>
      <c r="BG20" s="588"/>
      <c r="BH20" s="588"/>
      <c r="BI20" s="588"/>
      <c r="BJ20" s="588"/>
      <c r="BK20" s="589"/>
      <c r="BL20" s="592">
        <v>0.7</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1917283</v>
      </c>
      <c r="S21" s="588"/>
      <c r="T21" s="588"/>
      <c r="U21" s="588"/>
      <c r="V21" s="588"/>
      <c r="W21" s="588"/>
      <c r="X21" s="588"/>
      <c r="Y21" s="589"/>
      <c r="Z21" s="592">
        <v>0.2</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1055189</v>
      </c>
      <c r="BE21" s="588"/>
      <c r="BF21" s="588"/>
      <c r="BG21" s="588"/>
      <c r="BH21" s="588"/>
      <c r="BI21" s="588"/>
      <c r="BJ21" s="588"/>
      <c r="BK21" s="589"/>
      <c r="BL21" s="592">
        <v>0.3</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113132</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113132</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4390</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16912370</v>
      </c>
      <c r="BE22" s="588"/>
      <c r="BF22" s="588"/>
      <c r="BG22" s="588"/>
      <c r="BH22" s="588"/>
      <c r="BI22" s="588"/>
      <c r="BJ22" s="588"/>
      <c r="BK22" s="589"/>
      <c r="BL22" s="592">
        <v>5</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2246482</v>
      </c>
      <c r="CN22" s="588"/>
      <c r="CO22" s="588"/>
      <c r="CP22" s="588"/>
      <c r="CQ22" s="588"/>
      <c r="CR22" s="588"/>
      <c r="CS22" s="588"/>
      <c r="CT22" s="589"/>
      <c r="CU22" s="592">
        <v>0.3</v>
      </c>
      <c r="CV22" s="593"/>
      <c r="CW22" s="593"/>
      <c r="CX22" s="598"/>
      <c r="CY22" s="596" t="s">
        <v>118</v>
      </c>
      <c r="CZ22" s="588"/>
      <c r="DA22" s="588"/>
      <c r="DB22" s="588"/>
      <c r="DC22" s="588"/>
      <c r="DD22" s="588"/>
      <c r="DE22" s="588"/>
      <c r="DF22" s="588"/>
      <c r="DG22" s="588"/>
      <c r="DH22" s="588"/>
      <c r="DI22" s="588"/>
      <c r="DJ22" s="588"/>
      <c r="DK22" s="589"/>
      <c r="DL22" s="596">
        <v>2246482</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546007381</v>
      </c>
      <c r="S23" s="588"/>
      <c r="T23" s="588"/>
      <c r="U23" s="588"/>
      <c r="V23" s="588"/>
      <c r="W23" s="588"/>
      <c r="X23" s="588"/>
      <c r="Y23" s="589"/>
      <c r="Z23" s="592">
        <v>60.7</v>
      </c>
      <c r="AA23" s="593"/>
      <c r="AB23" s="593"/>
      <c r="AC23" s="598"/>
      <c r="AD23" s="596">
        <v>475619673</v>
      </c>
      <c r="AE23" s="588"/>
      <c r="AF23" s="588"/>
      <c r="AG23" s="588"/>
      <c r="AH23" s="588"/>
      <c r="AI23" s="588"/>
      <c r="AJ23" s="588"/>
      <c r="AK23" s="589"/>
      <c r="AL23" s="592">
        <v>99.3</v>
      </c>
      <c r="AM23" s="593"/>
      <c r="AN23" s="593"/>
      <c r="AO23" s="594"/>
      <c r="AP23" s="584" t="s">
        <v>251</v>
      </c>
      <c r="AQ23" s="604"/>
      <c r="AR23" s="604"/>
      <c r="AS23" s="604"/>
      <c r="AT23" s="604"/>
      <c r="AU23" s="604"/>
      <c r="AV23" s="604"/>
      <c r="AW23" s="604"/>
      <c r="AX23" s="604"/>
      <c r="AY23" s="604"/>
      <c r="AZ23" s="604"/>
      <c r="BA23" s="604"/>
      <c r="BB23" s="604"/>
      <c r="BC23" s="586"/>
      <c r="BD23" s="587">
        <v>36310255</v>
      </c>
      <c r="BE23" s="588"/>
      <c r="BF23" s="588"/>
      <c r="BG23" s="588"/>
      <c r="BH23" s="588"/>
      <c r="BI23" s="588"/>
      <c r="BJ23" s="588"/>
      <c r="BK23" s="589"/>
      <c r="BL23" s="592">
        <v>10.8</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3033864</v>
      </c>
      <c r="CN23" s="588"/>
      <c r="CO23" s="588"/>
      <c r="CP23" s="588"/>
      <c r="CQ23" s="588"/>
      <c r="CR23" s="588"/>
      <c r="CS23" s="588"/>
      <c r="CT23" s="589"/>
      <c r="CU23" s="592">
        <v>0.3</v>
      </c>
      <c r="CV23" s="593"/>
      <c r="CW23" s="593"/>
      <c r="CX23" s="598"/>
      <c r="CY23" s="596" t="s">
        <v>118</v>
      </c>
      <c r="CZ23" s="588"/>
      <c r="DA23" s="588"/>
      <c r="DB23" s="588"/>
      <c r="DC23" s="588"/>
      <c r="DD23" s="588"/>
      <c r="DE23" s="588"/>
      <c r="DF23" s="588"/>
      <c r="DG23" s="588"/>
      <c r="DH23" s="588"/>
      <c r="DI23" s="588"/>
      <c r="DJ23" s="588"/>
      <c r="DK23" s="589"/>
      <c r="DL23" s="596">
        <v>3033864</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645135</v>
      </c>
      <c r="S24" s="588"/>
      <c r="T24" s="588"/>
      <c r="U24" s="588"/>
      <c r="V24" s="588"/>
      <c r="W24" s="588"/>
      <c r="X24" s="588"/>
      <c r="Y24" s="589"/>
      <c r="Z24" s="592">
        <v>0.1</v>
      </c>
      <c r="AA24" s="593"/>
      <c r="AB24" s="593"/>
      <c r="AC24" s="598"/>
      <c r="AD24" s="596">
        <v>645135</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2156</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2757314</v>
      </c>
      <c r="S25" s="588"/>
      <c r="T25" s="588"/>
      <c r="U25" s="588"/>
      <c r="V25" s="588"/>
      <c r="W25" s="588"/>
      <c r="X25" s="588"/>
      <c r="Y25" s="589"/>
      <c r="Z25" s="592">
        <v>0.3</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52046283</v>
      </c>
      <c r="CN25" s="588"/>
      <c r="CO25" s="588"/>
      <c r="CP25" s="588"/>
      <c r="CQ25" s="588"/>
      <c r="CR25" s="588"/>
      <c r="CS25" s="588"/>
      <c r="CT25" s="589"/>
      <c r="CU25" s="592">
        <v>5.9</v>
      </c>
      <c r="CV25" s="593"/>
      <c r="CW25" s="593"/>
      <c r="CX25" s="598"/>
      <c r="CY25" s="596" t="s">
        <v>118</v>
      </c>
      <c r="CZ25" s="588"/>
      <c r="DA25" s="588"/>
      <c r="DB25" s="588"/>
      <c r="DC25" s="588"/>
      <c r="DD25" s="588"/>
      <c r="DE25" s="588"/>
      <c r="DF25" s="588"/>
      <c r="DG25" s="588"/>
      <c r="DH25" s="588"/>
      <c r="DI25" s="588"/>
      <c r="DJ25" s="588"/>
      <c r="DK25" s="589"/>
      <c r="DL25" s="596">
        <v>52046283</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7859546</v>
      </c>
      <c r="S26" s="588"/>
      <c r="T26" s="588"/>
      <c r="U26" s="588"/>
      <c r="V26" s="588"/>
      <c r="W26" s="588"/>
      <c r="X26" s="588"/>
      <c r="Y26" s="589"/>
      <c r="Z26" s="592">
        <v>0.9</v>
      </c>
      <c r="AA26" s="593"/>
      <c r="AB26" s="593"/>
      <c r="AC26" s="598"/>
      <c r="AD26" s="596">
        <v>1546081</v>
      </c>
      <c r="AE26" s="588"/>
      <c r="AF26" s="588"/>
      <c r="AG26" s="588"/>
      <c r="AH26" s="588"/>
      <c r="AI26" s="588"/>
      <c r="AJ26" s="588"/>
      <c r="AK26" s="589"/>
      <c r="AL26" s="592">
        <v>0.3</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737464</v>
      </c>
      <c r="CN26" s="588"/>
      <c r="CO26" s="588"/>
      <c r="CP26" s="588"/>
      <c r="CQ26" s="588"/>
      <c r="CR26" s="588"/>
      <c r="CS26" s="588"/>
      <c r="CT26" s="589"/>
      <c r="CU26" s="592">
        <v>0.1</v>
      </c>
      <c r="CV26" s="593"/>
      <c r="CW26" s="593"/>
      <c r="CX26" s="598"/>
      <c r="CY26" s="596" t="s">
        <v>118</v>
      </c>
      <c r="CZ26" s="588"/>
      <c r="DA26" s="588"/>
      <c r="DB26" s="588"/>
      <c r="DC26" s="588"/>
      <c r="DD26" s="588"/>
      <c r="DE26" s="588"/>
      <c r="DF26" s="588"/>
      <c r="DG26" s="588"/>
      <c r="DH26" s="588"/>
      <c r="DI26" s="588"/>
      <c r="DJ26" s="588"/>
      <c r="DK26" s="589"/>
      <c r="DL26" s="596">
        <v>737464</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3603764</v>
      </c>
      <c r="S27" s="588"/>
      <c r="T27" s="588"/>
      <c r="U27" s="588"/>
      <c r="V27" s="588"/>
      <c r="W27" s="588"/>
      <c r="X27" s="588"/>
      <c r="Y27" s="589"/>
      <c r="Z27" s="592">
        <v>0.4</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16156</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95935056</v>
      </c>
      <c r="S28" s="588"/>
      <c r="T28" s="588"/>
      <c r="U28" s="588"/>
      <c r="V28" s="588"/>
      <c r="W28" s="588"/>
      <c r="X28" s="588"/>
      <c r="Y28" s="589"/>
      <c r="Z28" s="592">
        <v>10.7</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16156</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16156</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1235578</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1235578</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2181456</v>
      </c>
      <c r="S30" s="588"/>
      <c r="T30" s="588"/>
      <c r="U30" s="588"/>
      <c r="V30" s="588"/>
      <c r="W30" s="588"/>
      <c r="X30" s="588"/>
      <c r="Y30" s="589"/>
      <c r="Z30" s="592">
        <v>0.2</v>
      </c>
      <c r="AA30" s="593"/>
      <c r="AB30" s="593"/>
      <c r="AC30" s="598"/>
      <c r="AD30" s="596">
        <v>277869</v>
      </c>
      <c r="AE30" s="588"/>
      <c r="AF30" s="588"/>
      <c r="AG30" s="588"/>
      <c r="AH30" s="588"/>
      <c r="AI30" s="588"/>
      <c r="AJ30" s="588"/>
      <c r="AK30" s="589"/>
      <c r="AL30" s="592">
        <v>0.1</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6013090</v>
      </c>
      <c r="CN30" s="588"/>
      <c r="CO30" s="588"/>
      <c r="CP30" s="588"/>
      <c r="CQ30" s="588"/>
      <c r="CR30" s="588"/>
      <c r="CS30" s="588"/>
      <c r="CT30" s="589"/>
      <c r="CU30" s="592">
        <v>0.7</v>
      </c>
      <c r="CV30" s="593"/>
      <c r="CW30" s="593"/>
      <c r="CX30" s="598"/>
      <c r="CY30" s="596" t="s">
        <v>118</v>
      </c>
      <c r="CZ30" s="588"/>
      <c r="DA30" s="588"/>
      <c r="DB30" s="588"/>
      <c r="DC30" s="588"/>
      <c r="DD30" s="588"/>
      <c r="DE30" s="588"/>
      <c r="DF30" s="588"/>
      <c r="DG30" s="588"/>
      <c r="DH30" s="588"/>
      <c r="DI30" s="588"/>
      <c r="DJ30" s="588"/>
      <c r="DK30" s="589"/>
      <c r="DL30" s="596">
        <v>6013090</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914249</v>
      </c>
      <c r="S31" s="588"/>
      <c r="T31" s="588"/>
      <c r="U31" s="588"/>
      <c r="V31" s="588"/>
      <c r="W31" s="588"/>
      <c r="X31" s="588"/>
      <c r="Y31" s="589"/>
      <c r="Z31" s="592">
        <v>0.1</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30871802</v>
      </c>
      <c r="S32" s="588"/>
      <c r="T32" s="588"/>
      <c r="U32" s="588"/>
      <c r="V32" s="588"/>
      <c r="W32" s="588"/>
      <c r="X32" s="588"/>
      <c r="Y32" s="589"/>
      <c r="Z32" s="592">
        <v>3.4</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336958649</v>
      </c>
      <c r="BE32" s="588"/>
      <c r="BF32" s="588"/>
      <c r="BG32" s="588"/>
      <c r="BH32" s="588"/>
      <c r="BI32" s="588"/>
      <c r="BJ32" s="588"/>
      <c r="BK32" s="589"/>
      <c r="BL32" s="592">
        <v>100</v>
      </c>
      <c r="BM32" s="593"/>
      <c r="BN32" s="593"/>
      <c r="BO32" s="598"/>
      <c r="BP32" s="596">
        <v>3040142</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881483396</v>
      </c>
      <c r="CN32" s="609"/>
      <c r="CO32" s="609"/>
      <c r="CP32" s="609"/>
      <c r="CQ32" s="609"/>
      <c r="CR32" s="609"/>
      <c r="CS32" s="609"/>
      <c r="CT32" s="610"/>
      <c r="CU32" s="614">
        <v>100</v>
      </c>
      <c r="CV32" s="615"/>
      <c r="CW32" s="615"/>
      <c r="CX32" s="616"/>
      <c r="CY32" s="596">
        <v>109944620</v>
      </c>
      <c r="CZ32" s="588"/>
      <c r="DA32" s="588"/>
      <c r="DB32" s="588"/>
      <c r="DC32" s="588"/>
      <c r="DD32" s="588"/>
      <c r="DE32" s="588"/>
      <c r="DF32" s="588"/>
      <c r="DG32" s="588"/>
      <c r="DH32" s="588"/>
      <c r="DI32" s="588"/>
      <c r="DJ32" s="588"/>
      <c r="DK32" s="589"/>
      <c r="DL32" s="596">
        <v>579794753</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18003414</v>
      </c>
      <c r="S33" s="588"/>
      <c r="T33" s="588"/>
      <c r="U33" s="588"/>
      <c r="V33" s="588"/>
      <c r="W33" s="588"/>
      <c r="X33" s="588"/>
      <c r="Y33" s="589"/>
      <c r="Z33" s="592">
        <v>2</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137791985</v>
      </c>
      <c r="S34" s="588"/>
      <c r="T34" s="588"/>
      <c r="U34" s="588"/>
      <c r="V34" s="588"/>
      <c r="W34" s="588"/>
      <c r="X34" s="588"/>
      <c r="Y34" s="589"/>
      <c r="Z34" s="592">
        <v>15.3</v>
      </c>
      <c r="AA34" s="593"/>
      <c r="AB34" s="593"/>
      <c r="AC34" s="598"/>
      <c r="AD34" s="596">
        <v>1007609</v>
      </c>
      <c r="AE34" s="588"/>
      <c r="AF34" s="588"/>
      <c r="AG34" s="588"/>
      <c r="AH34" s="588"/>
      <c r="AI34" s="588"/>
      <c r="AJ34" s="588"/>
      <c r="AK34" s="589"/>
      <c r="AL34" s="592">
        <v>0.2</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53670238</v>
      </c>
      <c r="S35" s="588"/>
      <c r="T35" s="588"/>
      <c r="U35" s="588"/>
      <c r="V35" s="588"/>
      <c r="W35" s="588"/>
      <c r="X35" s="588"/>
      <c r="Y35" s="589"/>
      <c r="Z35" s="592">
        <v>6</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349585533</v>
      </c>
      <c r="CN35" s="577"/>
      <c r="CO35" s="577"/>
      <c r="CP35" s="577"/>
      <c r="CQ35" s="577"/>
      <c r="CR35" s="577"/>
      <c r="CS35" s="577"/>
      <c r="CT35" s="578"/>
      <c r="CU35" s="581">
        <v>39.700000000000003</v>
      </c>
      <c r="CV35" s="582"/>
      <c r="CW35" s="582"/>
      <c r="CX35" s="622"/>
      <c r="CY35" s="623">
        <v>306525610</v>
      </c>
      <c r="CZ35" s="577"/>
      <c r="DA35" s="577"/>
      <c r="DB35" s="577"/>
      <c r="DC35" s="577"/>
      <c r="DD35" s="577"/>
      <c r="DE35" s="577"/>
      <c r="DF35" s="578"/>
      <c r="DG35" s="623">
        <v>304038017</v>
      </c>
      <c r="DH35" s="577"/>
      <c r="DI35" s="577"/>
      <c r="DJ35" s="577"/>
      <c r="DK35" s="577"/>
      <c r="DL35" s="577"/>
      <c r="DM35" s="577"/>
      <c r="DN35" s="577"/>
      <c r="DO35" s="577"/>
      <c r="DP35" s="577"/>
      <c r="DQ35" s="578"/>
      <c r="DR35" s="581">
        <v>62.9</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217829759</v>
      </c>
      <c r="CN36" s="617"/>
      <c r="CO36" s="617"/>
      <c r="CP36" s="617"/>
      <c r="CQ36" s="617"/>
      <c r="CR36" s="617"/>
      <c r="CS36" s="617"/>
      <c r="CT36" s="618"/>
      <c r="CU36" s="592">
        <v>24.7</v>
      </c>
      <c r="CV36" s="619"/>
      <c r="CW36" s="619"/>
      <c r="CX36" s="620"/>
      <c r="CY36" s="596">
        <v>184394020</v>
      </c>
      <c r="CZ36" s="617"/>
      <c r="DA36" s="617"/>
      <c r="DB36" s="617"/>
      <c r="DC36" s="617"/>
      <c r="DD36" s="617"/>
      <c r="DE36" s="617"/>
      <c r="DF36" s="618"/>
      <c r="DG36" s="596">
        <v>181906624</v>
      </c>
      <c r="DH36" s="617"/>
      <c r="DI36" s="617"/>
      <c r="DJ36" s="617"/>
      <c r="DK36" s="617"/>
      <c r="DL36" s="617"/>
      <c r="DM36" s="617"/>
      <c r="DN36" s="617"/>
      <c r="DO36" s="617"/>
      <c r="DP36" s="617"/>
      <c r="DQ36" s="618"/>
      <c r="DR36" s="592">
        <v>37.6</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4587800</v>
      </c>
      <c r="S37" s="588"/>
      <c r="T37" s="588"/>
      <c r="U37" s="588"/>
      <c r="V37" s="588"/>
      <c r="W37" s="588"/>
      <c r="X37" s="588"/>
      <c r="Y37" s="589"/>
      <c r="Z37" s="592">
        <v>0.5</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159759237</v>
      </c>
      <c r="CN37" s="588"/>
      <c r="CO37" s="588"/>
      <c r="CP37" s="588"/>
      <c r="CQ37" s="588"/>
      <c r="CR37" s="588"/>
      <c r="CS37" s="588"/>
      <c r="CT37" s="589"/>
      <c r="CU37" s="592">
        <v>18.100000000000001</v>
      </c>
      <c r="CV37" s="619"/>
      <c r="CW37" s="619"/>
      <c r="CX37" s="620"/>
      <c r="CY37" s="596">
        <v>128369288</v>
      </c>
      <c r="CZ37" s="617"/>
      <c r="DA37" s="617"/>
      <c r="DB37" s="617"/>
      <c r="DC37" s="617"/>
      <c r="DD37" s="617"/>
      <c r="DE37" s="617"/>
      <c r="DF37" s="618"/>
      <c r="DG37" s="596">
        <v>128369288</v>
      </c>
      <c r="DH37" s="617"/>
      <c r="DI37" s="617"/>
      <c r="DJ37" s="617"/>
      <c r="DK37" s="617"/>
      <c r="DL37" s="617"/>
      <c r="DM37" s="617"/>
      <c r="DN37" s="617"/>
      <c r="DO37" s="617"/>
      <c r="DP37" s="617"/>
      <c r="DQ37" s="618"/>
      <c r="DR37" s="592">
        <v>26.5</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900241340</v>
      </c>
      <c r="S38" s="609"/>
      <c r="T38" s="609"/>
      <c r="U38" s="609"/>
      <c r="V38" s="609"/>
      <c r="W38" s="609"/>
      <c r="X38" s="609"/>
      <c r="Y38" s="610"/>
      <c r="Z38" s="614">
        <v>100</v>
      </c>
      <c r="AA38" s="615"/>
      <c r="AB38" s="615"/>
      <c r="AC38" s="616"/>
      <c r="AD38" s="624">
        <v>479096367</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35569973</v>
      </c>
      <c r="CN38" s="617"/>
      <c r="CO38" s="617"/>
      <c r="CP38" s="617"/>
      <c r="CQ38" s="617"/>
      <c r="CR38" s="617"/>
      <c r="CS38" s="617"/>
      <c r="CT38" s="618"/>
      <c r="CU38" s="592">
        <v>4</v>
      </c>
      <c r="CV38" s="619"/>
      <c r="CW38" s="619"/>
      <c r="CX38" s="620"/>
      <c r="CY38" s="596">
        <v>26873393</v>
      </c>
      <c r="CZ38" s="617"/>
      <c r="DA38" s="617"/>
      <c r="DB38" s="617"/>
      <c r="DC38" s="617"/>
      <c r="DD38" s="617"/>
      <c r="DE38" s="617"/>
      <c r="DF38" s="618"/>
      <c r="DG38" s="596">
        <v>26873196</v>
      </c>
      <c r="DH38" s="617"/>
      <c r="DI38" s="617"/>
      <c r="DJ38" s="617"/>
      <c r="DK38" s="617"/>
      <c r="DL38" s="617"/>
      <c r="DM38" s="617"/>
      <c r="DN38" s="617"/>
      <c r="DO38" s="617"/>
      <c r="DP38" s="617"/>
      <c r="DQ38" s="618"/>
      <c r="DR38" s="592">
        <v>5.6</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96185801</v>
      </c>
      <c r="CN39" s="588"/>
      <c r="CO39" s="588"/>
      <c r="CP39" s="588"/>
      <c r="CQ39" s="588"/>
      <c r="CR39" s="588"/>
      <c r="CS39" s="588"/>
      <c r="CT39" s="589"/>
      <c r="CU39" s="592">
        <v>10.9</v>
      </c>
      <c r="CV39" s="619"/>
      <c r="CW39" s="619"/>
      <c r="CX39" s="620"/>
      <c r="CY39" s="596">
        <v>95258197</v>
      </c>
      <c r="CZ39" s="617"/>
      <c r="DA39" s="617"/>
      <c r="DB39" s="617"/>
      <c r="DC39" s="617"/>
      <c r="DD39" s="617"/>
      <c r="DE39" s="617"/>
      <c r="DF39" s="618"/>
      <c r="DG39" s="596">
        <v>95258197</v>
      </c>
      <c r="DH39" s="617"/>
      <c r="DI39" s="617"/>
      <c r="DJ39" s="617"/>
      <c r="DK39" s="617"/>
      <c r="DL39" s="617"/>
      <c r="DM39" s="617"/>
      <c r="DN39" s="617"/>
      <c r="DO39" s="617"/>
      <c r="DP39" s="617"/>
      <c r="DQ39" s="618"/>
      <c r="DR39" s="592">
        <v>19.7</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96182121</v>
      </c>
      <c r="CN40" s="617"/>
      <c r="CO40" s="617"/>
      <c r="CP40" s="617"/>
      <c r="CQ40" s="617"/>
      <c r="CR40" s="617"/>
      <c r="CS40" s="617"/>
      <c r="CT40" s="618"/>
      <c r="CU40" s="592">
        <v>10.9</v>
      </c>
      <c r="CV40" s="619"/>
      <c r="CW40" s="619"/>
      <c r="CX40" s="620"/>
      <c r="CY40" s="596">
        <v>95254517</v>
      </c>
      <c r="CZ40" s="617"/>
      <c r="DA40" s="617"/>
      <c r="DB40" s="617"/>
      <c r="DC40" s="617"/>
      <c r="DD40" s="617"/>
      <c r="DE40" s="617"/>
      <c r="DF40" s="618"/>
      <c r="DG40" s="596">
        <v>95254517</v>
      </c>
      <c r="DH40" s="617"/>
      <c r="DI40" s="617"/>
      <c r="DJ40" s="617"/>
      <c r="DK40" s="617"/>
      <c r="DL40" s="617"/>
      <c r="DM40" s="617"/>
      <c r="DN40" s="617"/>
      <c r="DO40" s="617"/>
      <c r="DP40" s="617"/>
      <c r="DQ40" s="618"/>
      <c r="DR40" s="592">
        <v>19.7</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90931720</v>
      </c>
      <c r="CN41" s="588"/>
      <c r="CO41" s="588"/>
      <c r="CP41" s="588"/>
      <c r="CQ41" s="588"/>
      <c r="CR41" s="588"/>
      <c r="CS41" s="588"/>
      <c r="CT41" s="589"/>
      <c r="CU41" s="592">
        <v>10.3</v>
      </c>
      <c r="CV41" s="619"/>
      <c r="CW41" s="619"/>
      <c r="CX41" s="620"/>
      <c r="CY41" s="596">
        <v>90049267</v>
      </c>
      <c r="CZ41" s="617"/>
      <c r="DA41" s="617"/>
      <c r="DB41" s="617"/>
      <c r="DC41" s="617"/>
      <c r="DD41" s="617"/>
      <c r="DE41" s="617"/>
      <c r="DF41" s="618"/>
      <c r="DG41" s="596">
        <v>90049267</v>
      </c>
      <c r="DH41" s="617"/>
      <c r="DI41" s="617"/>
      <c r="DJ41" s="617"/>
      <c r="DK41" s="617"/>
      <c r="DL41" s="617"/>
      <c r="DM41" s="617"/>
      <c r="DN41" s="617"/>
      <c r="DO41" s="617"/>
      <c r="DP41" s="617"/>
      <c r="DQ41" s="618"/>
      <c r="DR41" s="592">
        <v>18.600000000000001</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99.4</v>
      </c>
      <c r="BE42" s="645"/>
      <c r="BF42" s="645"/>
      <c r="BG42" s="645"/>
      <c r="BH42" s="645"/>
      <c r="BI42" s="645">
        <v>99.1</v>
      </c>
      <c r="BJ42" s="645"/>
      <c r="BK42" s="645"/>
      <c r="BL42" s="645"/>
      <c r="BM42" s="646"/>
      <c r="BN42" s="644">
        <v>99.4</v>
      </c>
      <c r="BO42" s="645"/>
      <c r="BP42" s="645"/>
      <c r="BQ42" s="645"/>
      <c r="BR42" s="645"/>
      <c r="BS42" s="645">
        <v>99</v>
      </c>
      <c r="BT42" s="645"/>
      <c r="BU42" s="645"/>
      <c r="BV42" s="645"/>
      <c r="BW42" s="646"/>
      <c r="BY42" s="628"/>
      <c r="BZ42" s="629"/>
      <c r="CA42" s="584" t="s">
        <v>303</v>
      </c>
      <c r="CB42" s="585"/>
      <c r="CC42" s="585"/>
      <c r="CD42" s="585"/>
      <c r="CE42" s="585"/>
      <c r="CF42" s="585"/>
      <c r="CG42" s="585"/>
      <c r="CH42" s="585"/>
      <c r="CI42" s="585"/>
      <c r="CJ42" s="585"/>
      <c r="CK42" s="585"/>
      <c r="CL42" s="586"/>
      <c r="CM42" s="587">
        <v>5250401</v>
      </c>
      <c r="CN42" s="617"/>
      <c r="CO42" s="617"/>
      <c r="CP42" s="617"/>
      <c r="CQ42" s="617"/>
      <c r="CR42" s="617"/>
      <c r="CS42" s="617"/>
      <c r="CT42" s="618"/>
      <c r="CU42" s="592">
        <v>0.6</v>
      </c>
      <c r="CV42" s="619"/>
      <c r="CW42" s="619"/>
      <c r="CX42" s="620"/>
      <c r="CY42" s="596">
        <v>5205250</v>
      </c>
      <c r="CZ42" s="617"/>
      <c r="DA42" s="617"/>
      <c r="DB42" s="617"/>
      <c r="DC42" s="617"/>
      <c r="DD42" s="617"/>
      <c r="DE42" s="617"/>
      <c r="DF42" s="618"/>
      <c r="DG42" s="596">
        <v>5205250</v>
      </c>
      <c r="DH42" s="617"/>
      <c r="DI42" s="617"/>
      <c r="DJ42" s="617"/>
      <c r="DK42" s="617"/>
      <c r="DL42" s="617"/>
      <c r="DM42" s="617"/>
      <c r="DN42" s="617"/>
      <c r="DO42" s="617"/>
      <c r="DP42" s="617"/>
      <c r="DQ42" s="618"/>
      <c r="DR42" s="592">
        <v>1.1000000000000001</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99.2</v>
      </c>
      <c r="BE43" s="633"/>
      <c r="BF43" s="633"/>
      <c r="BG43" s="633"/>
      <c r="BH43" s="633"/>
      <c r="BI43" s="633">
        <v>97.8</v>
      </c>
      <c r="BJ43" s="633"/>
      <c r="BK43" s="633"/>
      <c r="BL43" s="633"/>
      <c r="BM43" s="634"/>
      <c r="BN43" s="632">
        <v>99.2</v>
      </c>
      <c r="BO43" s="633"/>
      <c r="BP43" s="633"/>
      <c r="BQ43" s="633"/>
      <c r="BR43" s="633"/>
      <c r="BS43" s="633">
        <v>97.7</v>
      </c>
      <c r="BT43" s="633"/>
      <c r="BU43" s="633"/>
      <c r="BV43" s="633"/>
      <c r="BW43" s="634"/>
      <c r="BY43" s="630"/>
      <c r="BZ43" s="631"/>
      <c r="CA43" s="584" t="s">
        <v>306</v>
      </c>
      <c r="CB43" s="585"/>
      <c r="CC43" s="585"/>
      <c r="CD43" s="585"/>
      <c r="CE43" s="585"/>
      <c r="CF43" s="585"/>
      <c r="CG43" s="585"/>
      <c r="CH43" s="585"/>
      <c r="CI43" s="585"/>
      <c r="CJ43" s="585"/>
      <c r="CK43" s="585"/>
      <c r="CL43" s="586"/>
      <c r="CM43" s="587">
        <v>3680</v>
      </c>
      <c r="CN43" s="588"/>
      <c r="CO43" s="588"/>
      <c r="CP43" s="588"/>
      <c r="CQ43" s="588"/>
      <c r="CR43" s="588"/>
      <c r="CS43" s="588"/>
      <c r="CT43" s="589"/>
      <c r="CU43" s="592">
        <v>0</v>
      </c>
      <c r="CV43" s="619"/>
      <c r="CW43" s="619"/>
      <c r="CX43" s="620"/>
      <c r="CY43" s="596">
        <v>3680</v>
      </c>
      <c r="CZ43" s="617"/>
      <c r="DA43" s="617"/>
      <c r="DB43" s="617"/>
      <c r="DC43" s="617"/>
      <c r="DD43" s="617"/>
      <c r="DE43" s="617"/>
      <c r="DF43" s="618"/>
      <c r="DG43" s="596">
        <v>3680</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99.9</v>
      </c>
      <c r="BE44" s="648"/>
      <c r="BF44" s="648"/>
      <c r="BG44" s="648"/>
      <c r="BH44" s="648"/>
      <c r="BI44" s="648">
        <v>99.8</v>
      </c>
      <c r="BJ44" s="648"/>
      <c r="BK44" s="648"/>
      <c r="BL44" s="648"/>
      <c r="BM44" s="649"/>
      <c r="BN44" s="647">
        <v>99.9</v>
      </c>
      <c r="BO44" s="648"/>
      <c r="BP44" s="648"/>
      <c r="BQ44" s="648"/>
      <c r="BR44" s="648"/>
      <c r="BS44" s="648">
        <v>99.8</v>
      </c>
      <c r="BT44" s="648"/>
      <c r="BU44" s="648"/>
      <c r="BV44" s="648"/>
      <c r="BW44" s="649"/>
      <c r="BY44" s="584" t="s">
        <v>308</v>
      </c>
      <c r="BZ44" s="585"/>
      <c r="CA44" s="585"/>
      <c r="CB44" s="585"/>
      <c r="CC44" s="585"/>
      <c r="CD44" s="585"/>
      <c r="CE44" s="585"/>
      <c r="CF44" s="585"/>
      <c r="CG44" s="585"/>
      <c r="CH44" s="585"/>
      <c r="CI44" s="585"/>
      <c r="CJ44" s="585"/>
      <c r="CK44" s="585"/>
      <c r="CL44" s="586"/>
      <c r="CM44" s="587">
        <v>420994926</v>
      </c>
      <c r="CN44" s="617"/>
      <c r="CO44" s="617"/>
      <c r="CP44" s="617"/>
      <c r="CQ44" s="617"/>
      <c r="CR44" s="617"/>
      <c r="CS44" s="617"/>
      <c r="CT44" s="618"/>
      <c r="CU44" s="592">
        <v>47.8</v>
      </c>
      <c r="CV44" s="619"/>
      <c r="CW44" s="619"/>
      <c r="CX44" s="620"/>
      <c r="CY44" s="596">
        <v>257724034</v>
      </c>
      <c r="CZ44" s="617"/>
      <c r="DA44" s="617"/>
      <c r="DB44" s="617"/>
      <c r="DC44" s="617"/>
      <c r="DD44" s="617"/>
      <c r="DE44" s="617"/>
      <c r="DF44" s="618"/>
      <c r="DG44" s="596">
        <v>140299643</v>
      </c>
      <c r="DH44" s="617"/>
      <c r="DI44" s="617"/>
      <c r="DJ44" s="617"/>
      <c r="DK44" s="617"/>
      <c r="DL44" s="617"/>
      <c r="DM44" s="617"/>
      <c r="DN44" s="617"/>
      <c r="DO44" s="617"/>
      <c r="DP44" s="617"/>
      <c r="DQ44" s="618"/>
      <c r="DR44" s="592">
        <v>29</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2646403</v>
      </c>
      <c r="BE45" s="664"/>
      <c r="BF45" s="664"/>
      <c r="BG45" s="664"/>
      <c r="BH45" s="664"/>
      <c r="BI45" s="664"/>
      <c r="BJ45" s="664"/>
      <c r="BK45" s="664"/>
      <c r="BL45" s="664"/>
      <c r="BM45" s="665"/>
      <c r="BN45" s="663">
        <v>3129801</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29761949</v>
      </c>
      <c r="CN45" s="588"/>
      <c r="CO45" s="588"/>
      <c r="CP45" s="588"/>
      <c r="CQ45" s="588"/>
      <c r="CR45" s="588"/>
      <c r="CS45" s="588"/>
      <c r="CT45" s="589"/>
      <c r="CU45" s="592">
        <v>3.4</v>
      </c>
      <c r="CV45" s="619"/>
      <c r="CW45" s="619"/>
      <c r="CX45" s="620"/>
      <c r="CY45" s="596">
        <v>20373848</v>
      </c>
      <c r="CZ45" s="617"/>
      <c r="DA45" s="617"/>
      <c r="DB45" s="617"/>
      <c r="DC45" s="617"/>
      <c r="DD45" s="617"/>
      <c r="DE45" s="617"/>
      <c r="DF45" s="618"/>
      <c r="DG45" s="596">
        <v>17027654</v>
      </c>
      <c r="DH45" s="617"/>
      <c r="DI45" s="617"/>
      <c r="DJ45" s="617"/>
      <c r="DK45" s="617"/>
      <c r="DL45" s="617"/>
      <c r="DM45" s="617"/>
      <c r="DN45" s="617"/>
      <c r="DO45" s="617"/>
      <c r="DP45" s="617"/>
      <c r="DQ45" s="618"/>
      <c r="DR45" s="592">
        <v>3.5</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2646403</v>
      </c>
      <c r="BE46" s="655"/>
      <c r="BF46" s="655"/>
      <c r="BG46" s="655"/>
      <c r="BH46" s="655"/>
      <c r="BI46" s="655"/>
      <c r="BJ46" s="655"/>
      <c r="BK46" s="655"/>
      <c r="BL46" s="655"/>
      <c r="BM46" s="656"/>
      <c r="BN46" s="654">
        <v>3129801</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6001340</v>
      </c>
      <c r="CN46" s="617"/>
      <c r="CO46" s="617"/>
      <c r="CP46" s="617"/>
      <c r="CQ46" s="617"/>
      <c r="CR46" s="617"/>
      <c r="CS46" s="617"/>
      <c r="CT46" s="618"/>
      <c r="CU46" s="592">
        <v>0.7</v>
      </c>
      <c r="CV46" s="619"/>
      <c r="CW46" s="619"/>
      <c r="CX46" s="620"/>
      <c r="CY46" s="596">
        <v>3939182</v>
      </c>
      <c r="CZ46" s="617"/>
      <c r="DA46" s="617"/>
      <c r="DB46" s="617"/>
      <c r="DC46" s="617"/>
      <c r="DD46" s="617"/>
      <c r="DE46" s="617"/>
      <c r="DF46" s="618"/>
      <c r="DG46" s="596">
        <v>3939182</v>
      </c>
      <c r="DH46" s="617"/>
      <c r="DI46" s="617"/>
      <c r="DJ46" s="617"/>
      <c r="DK46" s="617"/>
      <c r="DL46" s="617"/>
      <c r="DM46" s="617"/>
      <c r="DN46" s="617"/>
      <c r="DO46" s="617"/>
      <c r="DP46" s="617"/>
      <c r="DQ46" s="618"/>
      <c r="DR46" s="592">
        <v>0.8</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221098444</v>
      </c>
      <c r="CN47" s="588"/>
      <c r="CO47" s="588"/>
      <c r="CP47" s="588"/>
      <c r="CQ47" s="588"/>
      <c r="CR47" s="588"/>
      <c r="CS47" s="588"/>
      <c r="CT47" s="589"/>
      <c r="CU47" s="592">
        <v>25.1</v>
      </c>
      <c r="CV47" s="619"/>
      <c r="CW47" s="619"/>
      <c r="CX47" s="620"/>
      <c r="CY47" s="596">
        <v>203884306</v>
      </c>
      <c r="CZ47" s="617"/>
      <c r="DA47" s="617"/>
      <c r="DB47" s="617"/>
      <c r="DC47" s="617"/>
      <c r="DD47" s="617"/>
      <c r="DE47" s="617"/>
      <c r="DF47" s="618"/>
      <c r="DG47" s="596">
        <v>107828441</v>
      </c>
      <c r="DH47" s="617"/>
      <c r="DI47" s="617"/>
      <c r="DJ47" s="617"/>
      <c r="DK47" s="617"/>
      <c r="DL47" s="617"/>
      <c r="DM47" s="617"/>
      <c r="DN47" s="617"/>
      <c r="DO47" s="617"/>
      <c r="DP47" s="617"/>
      <c r="DQ47" s="618"/>
      <c r="DR47" s="592">
        <v>22.3</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11414641</v>
      </c>
      <c r="CN48" s="617"/>
      <c r="CO48" s="617"/>
      <c r="CP48" s="617"/>
      <c r="CQ48" s="617"/>
      <c r="CR48" s="617"/>
      <c r="CS48" s="617"/>
      <c r="CT48" s="618"/>
      <c r="CU48" s="592">
        <v>1.3</v>
      </c>
      <c r="CV48" s="619"/>
      <c r="CW48" s="619"/>
      <c r="CX48" s="620"/>
      <c r="CY48" s="596">
        <v>11391113</v>
      </c>
      <c r="CZ48" s="617"/>
      <c r="DA48" s="617"/>
      <c r="DB48" s="617"/>
      <c r="DC48" s="617"/>
      <c r="DD48" s="617"/>
      <c r="DE48" s="617"/>
      <c r="DF48" s="618"/>
      <c r="DG48" s="596">
        <v>11391113</v>
      </c>
      <c r="DH48" s="617"/>
      <c r="DI48" s="617"/>
      <c r="DJ48" s="617"/>
      <c r="DK48" s="617"/>
      <c r="DL48" s="617"/>
      <c r="DM48" s="617"/>
      <c r="DN48" s="617"/>
      <c r="DO48" s="617"/>
      <c r="DP48" s="617"/>
      <c r="DQ48" s="618"/>
      <c r="DR48" s="592">
        <v>2.4</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25515389</v>
      </c>
      <c r="CN49" s="588"/>
      <c r="CO49" s="588"/>
      <c r="CP49" s="588"/>
      <c r="CQ49" s="588"/>
      <c r="CR49" s="588"/>
      <c r="CS49" s="588"/>
      <c r="CT49" s="589"/>
      <c r="CU49" s="592">
        <v>2.9</v>
      </c>
      <c r="CV49" s="619"/>
      <c r="CW49" s="619"/>
      <c r="CX49" s="620"/>
      <c r="CY49" s="596">
        <v>18001184</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21148</v>
      </c>
      <c r="CN50" s="617"/>
      <c r="CO50" s="617"/>
      <c r="CP50" s="617"/>
      <c r="CQ50" s="617"/>
      <c r="CR50" s="617"/>
      <c r="CS50" s="617"/>
      <c r="CT50" s="618"/>
      <c r="CU50" s="592">
        <v>0</v>
      </c>
      <c r="CV50" s="619"/>
      <c r="CW50" s="619"/>
      <c r="CX50" s="620"/>
      <c r="CY50" s="596">
        <v>21148</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127182015</v>
      </c>
      <c r="CN51" s="588"/>
      <c r="CO51" s="588"/>
      <c r="CP51" s="588"/>
      <c r="CQ51" s="588"/>
      <c r="CR51" s="588"/>
      <c r="CS51" s="588"/>
      <c r="CT51" s="589"/>
      <c r="CU51" s="592">
        <v>14.4</v>
      </c>
      <c r="CV51" s="619"/>
      <c r="CW51" s="619"/>
      <c r="CX51" s="620"/>
      <c r="CY51" s="596">
        <v>113253</v>
      </c>
      <c r="CZ51" s="617"/>
      <c r="DA51" s="617"/>
      <c r="DB51" s="617"/>
      <c r="DC51" s="617"/>
      <c r="DD51" s="617"/>
      <c r="DE51" s="617"/>
      <c r="DF51" s="618"/>
      <c r="DG51" s="596">
        <v>113253</v>
      </c>
      <c r="DH51" s="617"/>
      <c r="DI51" s="617"/>
      <c r="DJ51" s="617"/>
      <c r="DK51" s="617"/>
      <c r="DL51" s="617"/>
      <c r="DM51" s="617"/>
      <c r="DN51" s="617"/>
      <c r="DO51" s="617"/>
      <c r="DP51" s="617"/>
      <c r="DQ51" s="618"/>
      <c r="DR51" s="592">
        <v>0</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110902937</v>
      </c>
      <c r="CN53" s="588"/>
      <c r="CO53" s="588"/>
      <c r="CP53" s="588"/>
      <c r="CQ53" s="588"/>
      <c r="CR53" s="588"/>
      <c r="CS53" s="588"/>
      <c r="CT53" s="589"/>
      <c r="CU53" s="592">
        <v>12.6</v>
      </c>
      <c r="CV53" s="619"/>
      <c r="CW53" s="619"/>
      <c r="CX53" s="620"/>
      <c r="CY53" s="596">
        <v>15545109</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3070977</v>
      </c>
      <c r="CN54" s="588"/>
      <c r="CO54" s="588"/>
      <c r="CP54" s="588"/>
      <c r="CQ54" s="588"/>
      <c r="CR54" s="588"/>
      <c r="CS54" s="588"/>
      <c r="CT54" s="589"/>
      <c r="CU54" s="592">
        <v>0.3</v>
      </c>
      <c r="CV54" s="619"/>
      <c r="CW54" s="619"/>
      <c r="CX54" s="620"/>
      <c r="CY54" s="596">
        <v>1861026</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109944620</v>
      </c>
      <c r="CN55" s="588"/>
      <c r="CO55" s="588"/>
      <c r="CP55" s="588"/>
      <c r="CQ55" s="588"/>
      <c r="CR55" s="588"/>
      <c r="CS55" s="588"/>
      <c r="CT55" s="589"/>
      <c r="CU55" s="592">
        <v>12.5</v>
      </c>
      <c r="CV55" s="619"/>
      <c r="CW55" s="619"/>
      <c r="CX55" s="620"/>
      <c r="CY55" s="596">
        <v>15491707</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08"/>
      <c r="BY56" s="628"/>
      <c r="BZ56" s="629"/>
      <c r="CA56" s="584" t="s">
        <v>327</v>
      </c>
      <c r="CB56" s="585"/>
      <c r="CC56" s="585"/>
      <c r="CD56" s="585"/>
      <c r="CE56" s="585"/>
      <c r="CF56" s="585"/>
      <c r="CG56" s="585"/>
      <c r="CH56" s="585"/>
      <c r="CI56" s="585"/>
      <c r="CJ56" s="585"/>
      <c r="CK56" s="585"/>
      <c r="CL56" s="586"/>
      <c r="CM56" s="587">
        <v>72360012</v>
      </c>
      <c r="CN56" s="588"/>
      <c r="CO56" s="588"/>
      <c r="CP56" s="588"/>
      <c r="CQ56" s="588"/>
      <c r="CR56" s="588"/>
      <c r="CS56" s="588"/>
      <c r="CT56" s="589"/>
      <c r="CU56" s="592">
        <v>8.1999999999999993</v>
      </c>
      <c r="CV56" s="619"/>
      <c r="CW56" s="619"/>
      <c r="CX56" s="620"/>
      <c r="CY56" s="596">
        <v>2978861</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Y57" s="628"/>
      <c r="BZ57" s="629"/>
      <c r="CA57" s="584" t="s">
        <v>328</v>
      </c>
      <c r="CB57" s="585"/>
      <c r="CC57" s="585"/>
      <c r="CD57" s="585"/>
      <c r="CE57" s="585"/>
      <c r="CF57" s="585"/>
      <c r="CG57" s="585"/>
      <c r="CH57" s="585"/>
      <c r="CI57" s="585"/>
      <c r="CJ57" s="585"/>
      <c r="CK57" s="585"/>
      <c r="CL57" s="586"/>
      <c r="CM57" s="587">
        <v>31636279</v>
      </c>
      <c r="CN57" s="588"/>
      <c r="CO57" s="588"/>
      <c r="CP57" s="588"/>
      <c r="CQ57" s="588"/>
      <c r="CR57" s="588"/>
      <c r="CS57" s="588"/>
      <c r="CT57" s="589"/>
      <c r="CU57" s="592">
        <v>3.6</v>
      </c>
      <c r="CV57" s="619"/>
      <c r="CW57" s="619"/>
      <c r="CX57" s="620"/>
      <c r="CY57" s="596">
        <v>12089517</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Y58" s="628"/>
      <c r="BZ58" s="629"/>
      <c r="CA58" s="584" t="s">
        <v>329</v>
      </c>
      <c r="CB58" s="585"/>
      <c r="CC58" s="585"/>
      <c r="CD58" s="585"/>
      <c r="CE58" s="585"/>
      <c r="CF58" s="585"/>
      <c r="CG58" s="585"/>
      <c r="CH58" s="585"/>
      <c r="CI58" s="585"/>
      <c r="CJ58" s="585"/>
      <c r="CK58" s="585"/>
      <c r="CL58" s="586"/>
      <c r="CM58" s="587">
        <v>958317</v>
      </c>
      <c r="CN58" s="588"/>
      <c r="CO58" s="588"/>
      <c r="CP58" s="588"/>
      <c r="CQ58" s="588"/>
      <c r="CR58" s="588"/>
      <c r="CS58" s="588"/>
      <c r="CT58" s="589"/>
      <c r="CU58" s="592">
        <v>0.1</v>
      </c>
      <c r="CV58" s="619"/>
      <c r="CW58" s="619"/>
      <c r="CX58" s="620"/>
      <c r="CY58" s="596">
        <v>53402</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881483396</v>
      </c>
      <c r="CN60" s="609"/>
      <c r="CO60" s="609"/>
      <c r="CP60" s="609"/>
      <c r="CQ60" s="609"/>
      <c r="CR60" s="609"/>
      <c r="CS60" s="609"/>
      <c r="CT60" s="610"/>
      <c r="CU60" s="614">
        <v>100</v>
      </c>
      <c r="CV60" s="673"/>
      <c r="CW60" s="673"/>
      <c r="CX60" s="674"/>
      <c r="CY60" s="624">
        <v>579794753</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TXj+glhCDThztJdkEaGqGgRfzRZLQ/cXpAuwD8xAlnfo3J/QYycEM4BnOB2spRgvEZVwrXDJ/Pr5yxUX0uDZzQ==" saltValue="byr0zw3WgEQxkWGU6k7f+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825554.41</v>
      </c>
      <c r="R7" s="715"/>
      <c r="S7" s="715"/>
      <c r="T7" s="715"/>
      <c r="U7" s="715"/>
      <c r="V7" s="715">
        <v>808622.20299999998</v>
      </c>
      <c r="W7" s="715"/>
      <c r="X7" s="715"/>
      <c r="Y7" s="715"/>
      <c r="Z7" s="715"/>
      <c r="AA7" s="715">
        <v>16932.207000000053</v>
      </c>
      <c r="AB7" s="715"/>
      <c r="AC7" s="715"/>
      <c r="AD7" s="715"/>
      <c r="AE7" s="716"/>
      <c r="AF7" s="717">
        <v>6989</v>
      </c>
      <c r="AG7" s="718"/>
      <c r="AH7" s="718"/>
      <c r="AI7" s="718"/>
      <c r="AJ7" s="719"/>
      <c r="AK7" s="720">
        <v>91.412999999999997</v>
      </c>
      <c r="AL7" s="721"/>
      <c r="AM7" s="721"/>
      <c r="AN7" s="721"/>
      <c r="AO7" s="721"/>
      <c r="AP7" s="721">
        <v>707508.70900000003</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537</v>
      </c>
      <c r="BT7" s="709"/>
      <c r="BU7" s="709"/>
      <c r="BV7" s="709"/>
      <c r="BW7" s="709"/>
      <c r="BX7" s="709"/>
      <c r="BY7" s="709"/>
      <c r="BZ7" s="709"/>
      <c r="CA7" s="709"/>
      <c r="CB7" s="709"/>
      <c r="CC7" s="709"/>
      <c r="CD7" s="709"/>
      <c r="CE7" s="709"/>
      <c r="CF7" s="709"/>
      <c r="CG7" s="724"/>
      <c r="CH7" s="705">
        <v>-6.8090000000000002</v>
      </c>
      <c r="CI7" s="706"/>
      <c r="CJ7" s="706"/>
      <c r="CK7" s="706"/>
      <c r="CL7" s="707"/>
      <c r="CM7" s="705">
        <v>1809.2249999999999</v>
      </c>
      <c r="CN7" s="706"/>
      <c r="CO7" s="706"/>
      <c r="CP7" s="706"/>
      <c r="CQ7" s="707"/>
      <c r="CR7" s="705">
        <v>580</v>
      </c>
      <c r="CS7" s="706"/>
      <c r="CT7" s="706"/>
      <c r="CU7" s="706"/>
      <c r="CV7" s="707"/>
      <c r="CW7" s="705">
        <v>76.305999999999997</v>
      </c>
      <c r="CX7" s="706"/>
      <c r="CY7" s="706"/>
      <c r="CZ7" s="706"/>
      <c r="DA7" s="707"/>
      <c r="DB7" s="705">
        <v>464.82400000000001</v>
      </c>
      <c r="DC7" s="706"/>
      <c r="DD7" s="706"/>
      <c r="DE7" s="706"/>
      <c r="DF7" s="707"/>
      <c r="DG7" s="705" t="s">
        <v>476</v>
      </c>
      <c r="DH7" s="706"/>
      <c r="DI7" s="706"/>
      <c r="DJ7" s="706"/>
      <c r="DK7" s="707"/>
      <c r="DL7" s="705" t="s">
        <v>476</v>
      </c>
      <c r="DM7" s="706"/>
      <c r="DN7" s="706"/>
      <c r="DO7" s="706"/>
      <c r="DP7" s="707"/>
      <c r="DQ7" s="705" t="s">
        <v>476</v>
      </c>
      <c r="DR7" s="706"/>
      <c r="DS7" s="706"/>
      <c r="DT7" s="706"/>
      <c r="DU7" s="707"/>
      <c r="DV7" s="708"/>
      <c r="DW7" s="709"/>
      <c r="DX7" s="709"/>
      <c r="DY7" s="709"/>
      <c r="DZ7" s="710"/>
      <c r="EA7" s="218"/>
    </row>
    <row r="8" spans="1:131" s="219" customFormat="1" ht="26.25" customHeight="1" x14ac:dyDescent="0.2">
      <c r="A8" s="222">
        <v>2</v>
      </c>
      <c r="B8" s="742" t="s">
        <v>355</v>
      </c>
      <c r="C8" s="743"/>
      <c r="D8" s="743"/>
      <c r="E8" s="743"/>
      <c r="F8" s="743"/>
      <c r="G8" s="743"/>
      <c r="H8" s="743"/>
      <c r="I8" s="743"/>
      <c r="J8" s="743"/>
      <c r="K8" s="743"/>
      <c r="L8" s="743"/>
      <c r="M8" s="743"/>
      <c r="N8" s="743"/>
      <c r="O8" s="743"/>
      <c r="P8" s="744"/>
      <c r="Q8" s="745">
        <v>288.11500000000001</v>
      </c>
      <c r="R8" s="746"/>
      <c r="S8" s="746"/>
      <c r="T8" s="746"/>
      <c r="U8" s="746"/>
      <c r="V8" s="746">
        <v>38.994</v>
      </c>
      <c r="W8" s="746"/>
      <c r="X8" s="746"/>
      <c r="Y8" s="746"/>
      <c r="Z8" s="746"/>
      <c r="AA8" s="746">
        <v>249.12100000000001</v>
      </c>
      <c r="AB8" s="746"/>
      <c r="AC8" s="746"/>
      <c r="AD8" s="746"/>
      <c r="AE8" s="747"/>
      <c r="AF8" s="748" t="s">
        <v>118</v>
      </c>
      <c r="AG8" s="749"/>
      <c r="AH8" s="749"/>
      <c r="AI8" s="749"/>
      <c r="AJ8" s="750"/>
      <c r="AK8" s="731" t="s">
        <v>476</v>
      </c>
      <c r="AL8" s="732"/>
      <c r="AM8" s="732"/>
      <c r="AN8" s="732"/>
      <c r="AO8" s="732"/>
      <c r="AP8" s="732">
        <v>391.35399999999998</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538</v>
      </c>
      <c r="BT8" s="736"/>
      <c r="BU8" s="736"/>
      <c r="BV8" s="736"/>
      <c r="BW8" s="736"/>
      <c r="BX8" s="736"/>
      <c r="BY8" s="736"/>
      <c r="BZ8" s="736"/>
      <c r="CA8" s="736"/>
      <c r="CB8" s="736"/>
      <c r="CC8" s="736"/>
      <c r="CD8" s="736"/>
      <c r="CE8" s="736"/>
      <c r="CF8" s="736"/>
      <c r="CG8" s="737"/>
      <c r="CH8" s="738">
        <v>-3.37</v>
      </c>
      <c r="CI8" s="739"/>
      <c r="CJ8" s="739"/>
      <c r="CK8" s="739"/>
      <c r="CL8" s="740"/>
      <c r="CM8" s="738">
        <v>1622.3420000000001</v>
      </c>
      <c r="CN8" s="739"/>
      <c r="CO8" s="739"/>
      <c r="CP8" s="739"/>
      <c r="CQ8" s="740"/>
      <c r="CR8" s="738">
        <v>545.32899999999995</v>
      </c>
      <c r="CS8" s="739"/>
      <c r="CT8" s="739"/>
      <c r="CU8" s="739"/>
      <c r="CV8" s="740"/>
      <c r="CW8" s="738" t="s">
        <v>476</v>
      </c>
      <c r="CX8" s="739"/>
      <c r="CY8" s="739"/>
      <c r="CZ8" s="739"/>
      <c r="DA8" s="740"/>
      <c r="DB8" s="738" t="s">
        <v>476</v>
      </c>
      <c r="DC8" s="739"/>
      <c r="DD8" s="739"/>
      <c r="DE8" s="739"/>
      <c r="DF8" s="740"/>
      <c r="DG8" s="738" t="s">
        <v>476</v>
      </c>
      <c r="DH8" s="739"/>
      <c r="DI8" s="739"/>
      <c r="DJ8" s="739"/>
      <c r="DK8" s="740"/>
      <c r="DL8" s="738" t="s">
        <v>476</v>
      </c>
      <c r="DM8" s="739"/>
      <c r="DN8" s="739"/>
      <c r="DO8" s="739"/>
      <c r="DP8" s="740"/>
      <c r="DQ8" s="738" t="s">
        <v>476</v>
      </c>
      <c r="DR8" s="739"/>
      <c r="DS8" s="739"/>
      <c r="DT8" s="739"/>
      <c r="DU8" s="740"/>
      <c r="DV8" s="735"/>
      <c r="DW8" s="736"/>
      <c r="DX8" s="736"/>
      <c r="DY8" s="736"/>
      <c r="DZ8" s="741"/>
      <c r="EA8" s="218"/>
    </row>
    <row r="9" spans="1:131" s="219" customFormat="1" ht="26.25" customHeight="1" x14ac:dyDescent="0.2">
      <c r="A9" s="222">
        <v>3</v>
      </c>
      <c r="B9" s="742" t="s">
        <v>356</v>
      </c>
      <c r="C9" s="743"/>
      <c r="D9" s="743"/>
      <c r="E9" s="743"/>
      <c r="F9" s="743"/>
      <c r="G9" s="743"/>
      <c r="H9" s="743"/>
      <c r="I9" s="743"/>
      <c r="J9" s="743"/>
      <c r="K9" s="743"/>
      <c r="L9" s="743"/>
      <c r="M9" s="743"/>
      <c r="N9" s="743"/>
      <c r="O9" s="743"/>
      <c r="P9" s="744"/>
      <c r="Q9" s="745">
        <v>63.91</v>
      </c>
      <c r="R9" s="746"/>
      <c r="S9" s="746"/>
      <c r="T9" s="746"/>
      <c r="U9" s="746"/>
      <c r="V9" s="746">
        <v>17.527999999999999</v>
      </c>
      <c r="W9" s="746"/>
      <c r="X9" s="746"/>
      <c r="Y9" s="746"/>
      <c r="Z9" s="746"/>
      <c r="AA9" s="746">
        <v>46.381999999999998</v>
      </c>
      <c r="AB9" s="746"/>
      <c r="AC9" s="746"/>
      <c r="AD9" s="746"/>
      <c r="AE9" s="747"/>
      <c r="AF9" s="748" t="s">
        <v>118</v>
      </c>
      <c r="AG9" s="749"/>
      <c r="AH9" s="749"/>
      <c r="AI9" s="749"/>
      <c r="AJ9" s="750"/>
      <c r="AK9" s="731">
        <v>3.6999999999999998E-2</v>
      </c>
      <c r="AL9" s="732"/>
      <c r="AM9" s="732"/>
      <c r="AN9" s="732"/>
      <c r="AO9" s="732"/>
      <c r="AP9" s="732">
        <v>36.331000000000003</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539</v>
      </c>
      <c r="BT9" s="736"/>
      <c r="BU9" s="736"/>
      <c r="BV9" s="736"/>
      <c r="BW9" s="736"/>
      <c r="BX9" s="736"/>
      <c r="BY9" s="736"/>
      <c r="BZ9" s="736"/>
      <c r="CA9" s="736"/>
      <c r="CB9" s="736"/>
      <c r="CC9" s="736"/>
      <c r="CD9" s="736"/>
      <c r="CE9" s="736"/>
      <c r="CF9" s="736"/>
      <c r="CG9" s="737"/>
      <c r="CH9" s="738">
        <v>-10.611000000000001</v>
      </c>
      <c r="CI9" s="739"/>
      <c r="CJ9" s="739"/>
      <c r="CK9" s="739"/>
      <c r="CL9" s="740"/>
      <c r="CM9" s="738">
        <v>1859.047</v>
      </c>
      <c r="CN9" s="739"/>
      <c r="CO9" s="739"/>
      <c r="CP9" s="739"/>
      <c r="CQ9" s="740"/>
      <c r="CR9" s="738">
        <v>259.41899999999998</v>
      </c>
      <c r="CS9" s="739"/>
      <c r="CT9" s="739"/>
      <c r="CU9" s="739"/>
      <c r="CV9" s="740"/>
      <c r="CW9" s="738" t="s">
        <v>476</v>
      </c>
      <c r="CX9" s="739"/>
      <c r="CY9" s="739"/>
      <c r="CZ9" s="739"/>
      <c r="DA9" s="740"/>
      <c r="DB9" s="738" t="s">
        <v>476</v>
      </c>
      <c r="DC9" s="739"/>
      <c r="DD9" s="739"/>
      <c r="DE9" s="739"/>
      <c r="DF9" s="740"/>
      <c r="DG9" s="738" t="s">
        <v>476</v>
      </c>
      <c r="DH9" s="739"/>
      <c r="DI9" s="739"/>
      <c r="DJ9" s="739"/>
      <c r="DK9" s="740"/>
      <c r="DL9" s="738" t="s">
        <v>476</v>
      </c>
      <c r="DM9" s="739"/>
      <c r="DN9" s="739"/>
      <c r="DO9" s="739"/>
      <c r="DP9" s="740"/>
      <c r="DQ9" s="738" t="s">
        <v>476</v>
      </c>
      <c r="DR9" s="739"/>
      <c r="DS9" s="739"/>
      <c r="DT9" s="739"/>
      <c r="DU9" s="740"/>
      <c r="DV9" s="735"/>
      <c r="DW9" s="736"/>
      <c r="DX9" s="736"/>
      <c r="DY9" s="736"/>
      <c r="DZ9" s="741"/>
      <c r="EA9" s="218"/>
    </row>
    <row r="10" spans="1:131" s="219" customFormat="1" ht="26.25" customHeight="1" x14ac:dyDescent="0.2">
      <c r="A10" s="222">
        <v>4</v>
      </c>
      <c r="B10" s="742" t="s">
        <v>357</v>
      </c>
      <c r="C10" s="743"/>
      <c r="D10" s="743"/>
      <c r="E10" s="743"/>
      <c r="F10" s="743"/>
      <c r="G10" s="743"/>
      <c r="H10" s="743"/>
      <c r="I10" s="743"/>
      <c r="J10" s="743"/>
      <c r="K10" s="743"/>
      <c r="L10" s="743"/>
      <c r="M10" s="743"/>
      <c r="N10" s="743"/>
      <c r="O10" s="743"/>
      <c r="P10" s="744"/>
      <c r="Q10" s="745">
        <v>104.67</v>
      </c>
      <c r="R10" s="746"/>
      <c r="S10" s="746"/>
      <c r="T10" s="746"/>
      <c r="U10" s="746"/>
      <c r="V10" s="746">
        <v>60.109000000000002</v>
      </c>
      <c r="W10" s="746"/>
      <c r="X10" s="746"/>
      <c r="Y10" s="746"/>
      <c r="Z10" s="746"/>
      <c r="AA10" s="746">
        <v>44.561</v>
      </c>
      <c r="AB10" s="746"/>
      <c r="AC10" s="746"/>
      <c r="AD10" s="746"/>
      <c r="AE10" s="747"/>
      <c r="AF10" s="748">
        <v>44</v>
      </c>
      <c r="AG10" s="749"/>
      <c r="AH10" s="749"/>
      <c r="AI10" s="749"/>
      <c r="AJ10" s="750"/>
      <c r="AK10" s="731">
        <v>45.712000000000003</v>
      </c>
      <c r="AL10" s="732"/>
      <c r="AM10" s="732"/>
      <c r="AN10" s="732"/>
      <c r="AO10" s="732"/>
      <c r="AP10" s="732">
        <v>121.66</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540</v>
      </c>
      <c r="BT10" s="736"/>
      <c r="BU10" s="736"/>
      <c r="BV10" s="736"/>
      <c r="BW10" s="736"/>
      <c r="BX10" s="736"/>
      <c r="BY10" s="736"/>
      <c r="BZ10" s="736"/>
      <c r="CA10" s="736"/>
      <c r="CB10" s="736"/>
      <c r="CC10" s="736"/>
      <c r="CD10" s="736"/>
      <c r="CE10" s="736"/>
      <c r="CF10" s="736"/>
      <c r="CG10" s="737"/>
      <c r="CH10" s="738">
        <v>1.575</v>
      </c>
      <c r="CI10" s="739"/>
      <c r="CJ10" s="739"/>
      <c r="CK10" s="739"/>
      <c r="CL10" s="740"/>
      <c r="CM10" s="738">
        <v>225.244</v>
      </c>
      <c r="CN10" s="739"/>
      <c r="CO10" s="739"/>
      <c r="CP10" s="739"/>
      <c r="CQ10" s="740"/>
      <c r="CR10" s="738">
        <v>104</v>
      </c>
      <c r="CS10" s="739"/>
      <c r="CT10" s="739"/>
      <c r="CU10" s="739"/>
      <c r="CV10" s="740"/>
      <c r="CW10" s="738" t="s">
        <v>476</v>
      </c>
      <c r="CX10" s="739"/>
      <c r="CY10" s="739"/>
      <c r="CZ10" s="739"/>
      <c r="DA10" s="740"/>
      <c r="DB10" s="738" t="s">
        <v>476</v>
      </c>
      <c r="DC10" s="739"/>
      <c r="DD10" s="739"/>
      <c r="DE10" s="739"/>
      <c r="DF10" s="740"/>
      <c r="DG10" s="738" t="s">
        <v>476</v>
      </c>
      <c r="DH10" s="739"/>
      <c r="DI10" s="739"/>
      <c r="DJ10" s="739"/>
      <c r="DK10" s="740"/>
      <c r="DL10" s="738" t="s">
        <v>476</v>
      </c>
      <c r="DM10" s="739"/>
      <c r="DN10" s="739"/>
      <c r="DO10" s="739"/>
      <c r="DP10" s="740"/>
      <c r="DQ10" s="738" t="s">
        <v>476</v>
      </c>
      <c r="DR10" s="739"/>
      <c r="DS10" s="739"/>
      <c r="DT10" s="739"/>
      <c r="DU10" s="740"/>
      <c r="DV10" s="735"/>
      <c r="DW10" s="736"/>
      <c r="DX10" s="736"/>
      <c r="DY10" s="736"/>
      <c r="DZ10" s="741"/>
      <c r="EA10" s="218"/>
    </row>
    <row r="11" spans="1:131" s="219" customFormat="1" ht="26.25" customHeight="1" x14ac:dyDescent="0.2">
      <c r="A11" s="222">
        <v>5</v>
      </c>
      <c r="B11" s="742" t="s">
        <v>358</v>
      </c>
      <c r="C11" s="743"/>
      <c r="D11" s="743"/>
      <c r="E11" s="743"/>
      <c r="F11" s="743"/>
      <c r="G11" s="743"/>
      <c r="H11" s="743"/>
      <c r="I11" s="743"/>
      <c r="J11" s="743"/>
      <c r="K11" s="743"/>
      <c r="L11" s="743"/>
      <c r="M11" s="743"/>
      <c r="N11" s="743"/>
      <c r="O11" s="743"/>
      <c r="P11" s="744"/>
      <c r="Q11" s="745">
        <v>661.49699999999996</v>
      </c>
      <c r="R11" s="746"/>
      <c r="S11" s="746"/>
      <c r="T11" s="746"/>
      <c r="U11" s="746"/>
      <c r="V11" s="746">
        <v>614.07600000000002</v>
      </c>
      <c r="W11" s="746"/>
      <c r="X11" s="746"/>
      <c r="Y11" s="746"/>
      <c r="Z11" s="746"/>
      <c r="AA11" s="746">
        <v>47.420999999999935</v>
      </c>
      <c r="AB11" s="746"/>
      <c r="AC11" s="746"/>
      <c r="AD11" s="746"/>
      <c r="AE11" s="747"/>
      <c r="AF11" s="748" t="s">
        <v>118</v>
      </c>
      <c r="AG11" s="749"/>
      <c r="AH11" s="749"/>
      <c r="AI11" s="749"/>
      <c r="AJ11" s="750"/>
      <c r="AK11" s="731">
        <v>56.826999999999998</v>
      </c>
      <c r="AL11" s="732"/>
      <c r="AM11" s="732"/>
      <c r="AN11" s="732"/>
      <c r="AO11" s="732"/>
      <c r="AP11" s="732">
        <v>1142.299</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541</v>
      </c>
      <c r="BT11" s="736"/>
      <c r="BU11" s="736"/>
      <c r="BV11" s="736"/>
      <c r="BW11" s="736"/>
      <c r="BX11" s="736"/>
      <c r="BY11" s="736"/>
      <c r="BZ11" s="736"/>
      <c r="CA11" s="736"/>
      <c r="CB11" s="736"/>
      <c r="CC11" s="736"/>
      <c r="CD11" s="736"/>
      <c r="CE11" s="736"/>
      <c r="CF11" s="736"/>
      <c r="CG11" s="737"/>
      <c r="CH11" s="738">
        <v>-0.71099999999999997</v>
      </c>
      <c r="CI11" s="739"/>
      <c r="CJ11" s="739"/>
      <c r="CK11" s="739"/>
      <c r="CL11" s="740"/>
      <c r="CM11" s="738">
        <v>100.511</v>
      </c>
      <c r="CN11" s="739"/>
      <c r="CO11" s="739"/>
      <c r="CP11" s="739"/>
      <c r="CQ11" s="740"/>
      <c r="CR11" s="738">
        <v>84.16</v>
      </c>
      <c r="CS11" s="739"/>
      <c r="CT11" s="739"/>
      <c r="CU11" s="739"/>
      <c r="CV11" s="740"/>
      <c r="CW11" s="738">
        <v>2.6739999999999999</v>
      </c>
      <c r="CX11" s="739"/>
      <c r="CY11" s="739"/>
      <c r="CZ11" s="739"/>
      <c r="DA11" s="740"/>
      <c r="DB11" s="738" t="s">
        <v>476</v>
      </c>
      <c r="DC11" s="739"/>
      <c r="DD11" s="739"/>
      <c r="DE11" s="739"/>
      <c r="DF11" s="740"/>
      <c r="DG11" s="738" t="s">
        <v>476</v>
      </c>
      <c r="DH11" s="739"/>
      <c r="DI11" s="739"/>
      <c r="DJ11" s="739"/>
      <c r="DK11" s="740"/>
      <c r="DL11" s="738" t="s">
        <v>476</v>
      </c>
      <c r="DM11" s="739"/>
      <c r="DN11" s="739"/>
      <c r="DO11" s="739"/>
      <c r="DP11" s="740"/>
      <c r="DQ11" s="738" t="s">
        <v>476</v>
      </c>
      <c r="DR11" s="739"/>
      <c r="DS11" s="739"/>
      <c r="DT11" s="739"/>
      <c r="DU11" s="740"/>
      <c r="DV11" s="735"/>
      <c r="DW11" s="736"/>
      <c r="DX11" s="736"/>
      <c r="DY11" s="736"/>
      <c r="DZ11" s="741"/>
      <c r="EA11" s="218"/>
    </row>
    <row r="12" spans="1:131" s="219" customFormat="1" ht="26.25" customHeight="1" x14ac:dyDescent="0.2">
      <c r="A12" s="222">
        <v>6</v>
      </c>
      <c r="B12" s="742" t="s">
        <v>359</v>
      </c>
      <c r="C12" s="743"/>
      <c r="D12" s="743"/>
      <c r="E12" s="743"/>
      <c r="F12" s="743"/>
      <c r="G12" s="743"/>
      <c r="H12" s="743"/>
      <c r="I12" s="743"/>
      <c r="J12" s="743"/>
      <c r="K12" s="743"/>
      <c r="L12" s="743"/>
      <c r="M12" s="743"/>
      <c r="N12" s="743"/>
      <c r="O12" s="743"/>
      <c r="P12" s="744"/>
      <c r="Q12" s="745">
        <v>524.56899999999996</v>
      </c>
      <c r="R12" s="746"/>
      <c r="S12" s="746"/>
      <c r="T12" s="746"/>
      <c r="U12" s="746"/>
      <c r="V12" s="746">
        <v>0.29699999999999999</v>
      </c>
      <c r="W12" s="746"/>
      <c r="X12" s="746"/>
      <c r="Y12" s="746"/>
      <c r="Z12" s="746"/>
      <c r="AA12" s="746">
        <v>524.27199999999993</v>
      </c>
      <c r="AB12" s="746"/>
      <c r="AC12" s="746"/>
      <c r="AD12" s="746"/>
      <c r="AE12" s="747"/>
      <c r="AF12" s="748">
        <v>524</v>
      </c>
      <c r="AG12" s="749"/>
      <c r="AH12" s="749"/>
      <c r="AI12" s="749"/>
      <c r="AJ12" s="750"/>
      <c r="AK12" s="731" t="s">
        <v>476</v>
      </c>
      <c r="AL12" s="732"/>
      <c r="AM12" s="732"/>
      <c r="AN12" s="732"/>
      <c r="AO12" s="732"/>
      <c r="AP12" s="732" t="s">
        <v>476</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542</v>
      </c>
      <c r="BT12" s="736"/>
      <c r="BU12" s="736"/>
      <c r="BV12" s="736"/>
      <c r="BW12" s="736"/>
      <c r="BX12" s="736"/>
      <c r="BY12" s="736"/>
      <c r="BZ12" s="736"/>
      <c r="CA12" s="736"/>
      <c r="CB12" s="736"/>
      <c r="CC12" s="736"/>
      <c r="CD12" s="736"/>
      <c r="CE12" s="736"/>
      <c r="CF12" s="736"/>
      <c r="CG12" s="737"/>
      <c r="CH12" s="738">
        <v>-2.5529999999999999</v>
      </c>
      <c r="CI12" s="739"/>
      <c r="CJ12" s="739"/>
      <c r="CK12" s="739"/>
      <c r="CL12" s="740"/>
      <c r="CM12" s="738">
        <v>655.072</v>
      </c>
      <c r="CN12" s="739"/>
      <c r="CO12" s="739"/>
      <c r="CP12" s="739"/>
      <c r="CQ12" s="740"/>
      <c r="CR12" s="738">
        <v>512.27499999999998</v>
      </c>
      <c r="CS12" s="739"/>
      <c r="CT12" s="739"/>
      <c r="CU12" s="739"/>
      <c r="CV12" s="740"/>
      <c r="CW12" s="738">
        <v>3.3929999999999998</v>
      </c>
      <c r="CX12" s="739"/>
      <c r="CY12" s="739"/>
      <c r="CZ12" s="739"/>
      <c r="DA12" s="740"/>
      <c r="DB12" s="738" t="s">
        <v>476</v>
      </c>
      <c r="DC12" s="739"/>
      <c r="DD12" s="739"/>
      <c r="DE12" s="739"/>
      <c r="DF12" s="740"/>
      <c r="DG12" s="738" t="s">
        <v>476</v>
      </c>
      <c r="DH12" s="739"/>
      <c r="DI12" s="739"/>
      <c r="DJ12" s="739"/>
      <c r="DK12" s="740"/>
      <c r="DL12" s="738" t="s">
        <v>476</v>
      </c>
      <c r="DM12" s="739"/>
      <c r="DN12" s="739"/>
      <c r="DO12" s="739"/>
      <c r="DP12" s="740"/>
      <c r="DQ12" s="738" t="s">
        <v>476</v>
      </c>
      <c r="DR12" s="739"/>
      <c r="DS12" s="739"/>
      <c r="DT12" s="739"/>
      <c r="DU12" s="740"/>
      <c r="DV12" s="735"/>
      <c r="DW12" s="736"/>
      <c r="DX12" s="736"/>
      <c r="DY12" s="736"/>
      <c r="DZ12" s="741"/>
      <c r="EA12" s="218"/>
    </row>
    <row r="13" spans="1:131" s="219" customFormat="1" ht="26.25" customHeight="1" x14ac:dyDescent="0.2">
      <c r="A13" s="222">
        <v>7</v>
      </c>
      <c r="B13" s="742" t="s">
        <v>360</v>
      </c>
      <c r="C13" s="743"/>
      <c r="D13" s="743"/>
      <c r="E13" s="743"/>
      <c r="F13" s="743"/>
      <c r="G13" s="743"/>
      <c r="H13" s="743"/>
      <c r="I13" s="743"/>
      <c r="J13" s="743"/>
      <c r="K13" s="743"/>
      <c r="L13" s="743"/>
      <c r="M13" s="743"/>
      <c r="N13" s="743"/>
      <c r="O13" s="743"/>
      <c r="P13" s="744"/>
      <c r="Q13" s="745">
        <v>6077.2460000000001</v>
      </c>
      <c r="R13" s="746"/>
      <c r="S13" s="746"/>
      <c r="T13" s="746"/>
      <c r="U13" s="746"/>
      <c r="V13" s="746">
        <v>5759.3890000000001</v>
      </c>
      <c r="W13" s="746"/>
      <c r="X13" s="746"/>
      <c r="Y13" s="746"/>
      <c r="Z13" s="746"/>
      <c r="AA13" s="746">
        <v>317.85699999999997</v>
      </c>
      <c r="AB13" s="746"/>
      <c r="AC13" s="746"/>
      <c r="AD13" s="746"/>
      <c r="AE13" s="747"/>
      <c r="AF13" s="748">
        <v>318</v>
      </c>
      <c r="AG13" s="749"/>
      <c r="AH13" s="749"/>
      <c r="AI13" s="749"/>
      <c r="AJ13" s="750"/>
      <c r="AK13" s="731" t="s">
        <v>476</v>
      </c>
      <c r="AL13" s="732"/>
      <c r="AM13" s="732"/>
      <c r="AN13" s="732"/>
      <c r="AO13" s="732"/>
      <c r="AP13" s="732" t="s">
        <v>476</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543</v>
      </c>
      <c r="BT13" s="736"/>
      <c r="BU13" s="736"/>
      <c r="BV13" s="736"/>
      <c r="BW13" s="736"/>
      <c r="BX13" s="736"/>
      <c r="BY13" s="736"/>
      <c r="BZ13" s="736"/>
      <c r="CA13" s="736"/>
      <c r="CB13" s="736"/>
      <c r="CC13" s="736"/>
      <c r="CD13" s="736"/>
      <c r="CE13" s="736"/>
      <c r="CF13" s="736"/>
      <c r="CG13" s="737"/>
      <c r="CH13" s="738">
        <v>17.721</v>
      </c>
      <c r="CI13" s="739"/>
      <c r="CJ13" s="739"/>
      <c r="CK13" s="739"/>
      <c r="CL13" s="740"/>
      <c r="CM13" s="738">
        <v>242.93299999999999</v>
      </c>
      <c r="CN13" s="739"/>
      <c r="CO13" s="739"/>
      <c r="CP13" s="739"/>
      <c r="CQ13" s="740"/>
      <c r="CR13" s="738">
        <v>100</v>
      </c>
      <c r="CS13" s="739"/>
      <c r="CT13" s="739"/>
      <c r="CU13" s="739"/>
      <c r="CV13" s="740"/>
      <c r="CW13" s="738">
        <v>83.974999999999994</v>
      </c>
      <c r="CX13" s="739"/>
      <c r="CY13" s="739"/>
      <c r="CZ13" s="739"/>
      <c r="DA13" s="740"/>
      <c r="DB13" s="738" t="s">
        <v>476</v>
      </c>
      <c r="DC13" s="739"/>
      <c r="DD13" s="739"/>
      <c r="DE13" s="739"/>
      <c r="DF13" s="740"/>
      <c r="DG13" s="738" t="s">
        <v>476</v>
      </c>
      <c r="DH13" s="739"/>
      <c r="DI13" s="739"/>
      <c r="DJ13" s="739"/>
      <c r="DK13" s="740"/>
      <c r="DL13" s="738" t="s">
        <v>476</v>
      </c>
      <c r="DM13" s="739"/>
      <c r="DN13" s="739"/>
      <c r="DO13" s="739"/>
      <c r="DP13" s="740"/>
      <c r="DQ13" s="738" t="s">
        <v>476</v>
      </c>
      <c r="DR13" s="739"/>
      <c r="DS13" s="739"/>
      <c r="DT13" s="739"/>
      <c r="DU13" s="740"/>
      <c r="DV13" s="735"/>
      <c r="DW13" s="736"/>
      <c r="DX13" s="736"/>
      <c r="DY13" s="736"/>
      <c r="DZ13" s="741"/>
      <c r="EA13" s="218"/>
    </row>
    <row r="14" spans="1:131" s="219" customFormat="1" ht="26.25" customHeight="1" x14ac:dyDescent="0.2">
      <c r="A14" s="222">
        <v>8</v>
      </c>
      <c r="B14" s="742" t="s">
        <v>361</v>
      </c>
      <c r="C14" s="743"/>
      <c r="D14" s="743"/>
      <c r="E14" s="743"/>
      <c r="F14" s="743"/>
      <c r="G14" s="743"/>
      <c r="H14" s="743"/>
      <c r="I14" s="743"/>
      <c r="J14" s="743"/>
      <c r="K14" s="743"/>
      <c r="L14" s="743"/>
      <c r="M14" s="743"/>
      <c r="N14" s="743"/>
      <c r="O14" s="743"/>
      <c r="P14" s="744"/>
      <c r="Q14" s="745">
        <v>819.92399999999998</v>
      </c>
      <c r="R14" s="746"/>
      <c r="S14" s="746"/>
      <c r="T14" s="746"/>
      <c r="U14" s="746"/>
      <c r="V14" s="746">
        <v>300.72000000000003</v>
      </c>
      <c r="W14" s="746"/>
      <c r="X14" s="746"/>
      <c r="Y14" s="746"/>
      <c r="Z14" s="746"/>
      <c r="AA14" s="746">
        <v>519.20399999999995</v>
      </c>
      <c r="AB14" s="746"/>
      <c r="AC14" s="746"/>
      <c r="AD14" s="746"/>
      <c r="AE14" s="747"/>
      <c r="AF14" s="748" t="s">
        <v>118</v>
      </c>
      <c r="AG14" s="749"/>
      <c r="AH14" s="749"/>
      <c r="AI14" s="749"/>
      <c r="AJ14" s="750"/>
      <c r="AK14" s="731">
        <v>0.56799999999999995</v>
      </c>
      <c r="AL14" s="732"/>
      <c r="AM14" s="732"/>
      <c r="AN14" s="732"/>
      <c r="AO14" s="732"/>
      <c r="AP14" s="732" t="s">
        <v>476</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544</v>
      </c>
      <c r="BT14" s="736"/>
      <c r="BU14" s="736"/>
      <c r="BV14" s="736"/>
      <c r="BW14" s="736"/>
      <c r="BX14" s="736"/>
      <c r="BY14" s="736"/>
      <c r="BZ14" s="736"/>
      <c r="CA14" s="736"/>
      <c r="CB14" s="736"/>
      <c r="CC14" s="736"/>
      <c r="CD14" s="736"/>
      <c r="CE14" s="736"/>
      <c r="CF14" s="736"/>
      <c r="CG14" s="737"/>
      <c r="CH14" s="738">
        <v>9.7000000000000003E-2</v>
      </c>
      <c r="CI14" s="739"/>
      <c r="CJ14" s="739"/>
      <c r="CK14" s="739"/>
      <c r="CL14" s="740"/>
      <c r="CM14" s="738">
        <v>16.466000000000001</v>
      </c>
      <c r="CN14" s="739"/>
      <c r="CO14" s="739"/>
      <c r="CP14" s="739"/>
      <c r="CQ14" s="740"/>
      <c r="CR14" s="738">
        <v>2.2999999999999998</v>
      </c>
      <c r="CS14" s="739"/>
      <c r="CT14" s="739"/>
      <c r="CU14" s="739"/>
      <c r="CV14" s="740"/>
      <c r="CW14" s="738">
        <v>17.245999999999999</v>
      </c>
      <c r="CX14" s="739"/>
      <c r="CY14" s="739"/>
      <c r="CZ14" s="739"/>
      <c r="DA14" s="740"/>
      <c r="DB14" s="738" t="s">
        <v>476</v>
      </c>
      <c r="DC14" s="739"/>
      <c r="DD14" s="739"/>
      <c r="DE14" s="739"/>
      <c r="DF14" s="740"/>
      <c r="DG14" s="738" t="s">
        <v>476</v>
      </c>
      <c r="DH14" s="739"/>
      <c r="DI14" s="739"/>
      <c r="DJ14" s="739"/>
      <c r="DK14" s="740"/>
      <c r="DL14" s="738" t="s">
        <v>476</v>
      </c>
      <c r="DM14" s="739"/>
      <c r="DN14" s="739"/>
      <c r="DO14" s="739"/>
      <c r="DP14" s="740"/>
      <c r="DQ14" s="738" t="s">
        <v>476</v>
      </c>
      <c r="DR14" s="739"/>
      <c r="DS14" s="739"/>
      <c r="DT14" s="739"/>
      <c r="DU14" s="740"/>
      <c r="DV14" s="735"/>
      <c r="DW14" s="736"/>
      <c r="DX14" s="736"/>
      <c r="DY14" s="736"/>
      <c r="DZ14" s="741"/>
      <c r="EA14" s="218"/>
    </row>
    <row r="15" spans="1:131" s="219" customFormat="1" ht="26.25" customHeight="1" x14ac:dyDescent="0.2">
      <c r="A15" s="222">
        <v>9</v>
      </c>
      <c r="B15" s="742" t="s">
        <v>362</v>
      </c>
      <c r="C15" s="743"/>
      <c r="D15" s="743"/>
      <c r="E15" s="743"/>
      <c r="F15" s="743"/>
      <c r="G15" s="743"/>
      <c r="H15" s="743"/>
      <c r="I15" s="743"/>
      <c r="J15" s="743"/>
      <c r="K15" s="743"/>
      <c r="L15" s="743"/>
      <c r="M15" s="743"/>
      <c r="N15" s="743"/>
      <c r="O15" s="743"/>
      <c r="P15" s="744"/>
      <c r="Q15" s="745">
        <v>70918.414999999994</v>
      </c>
      <c r="R15" s="746"/>
      <c r="S15" s="746"/>
      <c r="T15" s="746"/>
      <c r="U15" s="746"/>
      <c r="V15" s="746">
        <v>70918.414999999994</v>
      </c>
      <c r="W15" s="746"/>
      <c r="X15" s="746"/>
      <c r="Y15" s="746"/>
      <c r="Z15" s="746"/>
      <c r="AA15" s="746" t="s">
        <v>476</v>
      </c>
      <c r="AB15" s="746"/>
      <c r="AC15" s="746"/>
      <c r="AD15" s="746"/>
      <c r="AE15" s="747"/>
      <c r="AF15" s="748" t="s">
        <v>118</v>
      </c>
      <c r="AG15" s="749"/>
      <c r="AH15" s="749"/>
      <c r="AI15" s="749"/>
      <c r="AJ15" s="750"/>
      <c r="AK15" s="731">
        <v>25525.988000000001</v>
      </c>
      <c r="AL15" s="732"/>
      <c r="AM15" s="732"/>
      <c r="AN15" s="732"/>
      <c r="AO15" s="732"/>
      <c r="AP15" s="732">
        <v>615156.6</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545</v>
      </c>
      <c r="BT15" s="736"/>
      <c r="BU15" s="736"/>
      <c r="BV15" s="736"/>
      <c r="BW15" s="736"/>
      <c r="BX15" s="736"/>
      <c r="BY15" s="736"/>
      <c r="BZ15" s="736"/>
      <c r="CA15" s="736"/>
      <c r="CB15" s="736"/>
      <c r="CC15" s="736"/>
      <c r="CD15" s="736"/>
      <c r="CE15" s="736"/>
      <c r="CF15" s="736"/>
      <c r="CG15" s="737"/>
      <c r="CH15" s="738">
        <v>-306.96699999999998</v>
      </c>
      <c r="CI15" s="739"/>
      <c r="CJ15" s="739"/>
      <c r="CK15" s="739"/>
      <c r="CL15" s="740"/>
      <c r="CM15" s="738">
        <v>91.415999999999997</v>
      </c>
      <c r="CN15" s="739"/>
      <c r="CO15" s="739"/>
      <c r="CP15" s="739"/>
      <c r="CQ15" s="740"/>
      <c r="CR15" s="738">
        <v>54.15</v>
      </c>
      <c r="CS15" s="739"/>
      <c r="CT15" s="739"/>
      <c r="CU15" s="739"/>
      <c r="CV15" s="740"/>
      <c r="CW15" s="738" t="s">
        <v>476</v>
      </c>
      <c r="CX15" s="739"/>
      <c r="CY15" s="739"/>
      <c r="CZ15" s="739"/>
      <c r="DA15" s="740"/>
      <c r="DB15" s="738" t="s">
        <v>476</v>
      </c>
      <c r="DC15" s="739"/>
      <c r="DD15" s="739"/>
      <c r="DE15" s="739"/>
      <c r="DF15" s="740"/>
      <c r="DG15" s="738" t="s">
        <v>476</v>
      </c>
      <c r="DH15" s="739"/>
      <c r="DI15" s="739"/>
      <c r="DJ15" s="739"/>
      <c r="DK15" s="740"/>
      <c r="DL15" s="738" t="s">
        <v>476</v>
      </c>
      <c r="DM15" s="739"/>
      <c r="DN15" s="739"/>
      <c r="DO15" s="739"/>
      <c r="DP15" s="740"/>
      <c r="DQ15" s="738" t="s">
        <v>476</v>
      </c>
      <c r="DR15" s="739"/>
      <c r="DS15" s="739"/>
      <c r="DT15" s="739"/>
      <c r="DU15" s="740"/>
      <c r="DV15" s="735"/>
      <c r="DW15" s="736"/>
      <c r="DX15" s="736"/>
      <c r="DY15" s="736"/>
      <c r="DZ15" s="741"/>
      <c r="EA15" s="218"/>
    </row>
    <row r="16" spans="1:131" s="219" customFormat="1" ht="26.25" customHeight="1" x14ac:dyDescent="0.2">
      <c r="A16" s="222">
        <v>10</v>
      </c>
      <c r="B16" s="742" t="s">
        <v>363</v>
      </c>
      <c r="C16" s="743"/>
      <c r="D16" s="743"/>
      <c r="E16" s="743"/>
      <c r="F16" s="743"/>
      <c r="G16" s="743"/>
      <c r="H16" s="743"/>
      <c r="I16" s="743"/>
      <c r="J16" s="743"/>
      <c r="K16" s="743"/>
      <c r="L16" s="743"/>
      <c r="M16" s="743"/>
      <c r="N16" s="743"/>
      <c r="O16" s="743"/>
      <c r="P16" s="744"/>
      <c r="Q16" s="745">
        <v>126666.503</v>
      </c>
      <c r="R16" s="746"/>
      <c r="S16" s="746"/>
      <c r="T16" s="746"/>
      <c r="U16" s="746"/>
      <c r="V16" s="746">
        <v>126666.503</v>
      </c>
      <c r="W16" s="746"/>
      <c r="X16" s="746"/>
      <c r="Y16" s="746"/>
      <c r="Z16" s="746"/>
      <c r="AA16" s="746" t="s">
        <v>476</v>
      </c>
      <c r="AB16" s="746"/>
      <c r="AC16" s="746"/>
      <c r="AD16" s="746"/>
      <c r="AE16" s="747"/>
      <c r="AF16" s="748" t="s">
        <v>118</v>
      </c>
      <c r="AG16" s="749"/>
      <c r="AH16" s="749"/>
      <c r="AI16" s="749"/>
      <c r="AJ16" s="750"/>
      <c r="AK16" s="731">
        <v>2139.9029999999998</v>
      </c>
      <c r="AL16" s="732"/>
      <c r="AM16" s="732"/>
      <c r="AN16" s="732"/>
      <c r="AO16" s="732"/>
      <c r="AP16" s="732" t="s">
        <v>476</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t="s">
        <v>561</v>
      </c>
      <c r="BS16" s="735" t="s">
        <v>546</v>
      </c>
      <c r="BT16" s="736"/>
      <c r="BU16" s="736"/>
      <c r="BV16" s="736"/>
      <c r="BW16" s="736"/>
      <c r="BX16" s="736"/>
      <c r="BY16" s="736"/>
      <c r="BZ16" s="736"/>
      <c r="CA16" s="736"/>
      <c r="CB16" s="736"/>
      <c r="CC16" s="736"/>
      <c r="CD16" s="736"/>
      <c r="CE16" s="736"/>
      <c r="CF16" s="736"/>
      <c r="CG16" s="737"/>
      <c r="CH16" s="738">
        <v>-25.719000000000001</v>
      </c>
      <c r="CI16" s="739"/>
      <c r="CJ16" s="739"/>
      <c r="CK16" s="739"/>
      <c r="CL16" s="740"/>
      <c r="CM16" s="738">
        <v>3505.123</v>
      </c>
      <c r="CN16" s="739"/>
      <c r="CO16" s="739"/>
      <c r="CP16" s="739"/>
      <c r="CQ16" s="740"/>
      <c r="CR16" s="738">
        <v>30</v>
      </c>
      <c r="CS16" s="739"/>
      <c r="CT16" s="739"/>
      <c r="CU16" s="739"/>
      <c r="CV16" s="740"/>
      <c r="CW16" s="738" t="s">
        <v>476</v>
      </c>
      <c r="CX16" s="739"/>
      <c r="CY16" s="739"/>
      <c r="CZ16" s="739"/>
      <c r="DA16" s="740"/>
      <c r="DB16" s="738" t="s">
        <v>476</v>
      </c>
      <c r="DC16" s="739"/>
      <c r="DD16" s="739"/>
      <c r="DE16" s="739"/>
      <c r="DF16" s="740"/>
      <c r="DG16" s="738" t="s">
        <v>476</v>
      </c>
      <c r="DH16" s="739"/>
      <c r="DI16" s="739"/>
      <c r="DJ16" s="739"/>
      <c r="DK16" s="740"/>
      <c r="DL16" s="738" t="s">
        <v>476</v>
      </c>
      <c r="DM16" s="739"/>
      <c r="DN16" s="739"/>
      <c r="DO16" s="739"/>
      <c r="DP16" s="740"/>
      <c r="DQ16" s="738">
        <v>100.834</v>
      </c>
      <c r="DR16" s="739"/>
      <c r="DS16" s="739"/>
      <c r="DT16" s="739"/>
      <c r="DU16" s="740"/>
      <c r="DV16" s="735"/>
      <c r="DW16" s="736"/>
      <c r="DX16" s="736"/>
      <c r="DY16" s="736"/>
      <c r="DZ16" s="741"/>
      <c r="EA16" s="218"/>
    </row>
    <row r="17" spans="1:131" s="219" customFormat="1" ht="26.25" customHeight="1" x14ac:dyDescent="0.2">
      <c r="A17" s="222">
        <v>11</v>
      </c>
      <c r="B17" s="742" t="s">
        <v>364</v>
      </c>
      <c r="C17" s="743"/>
      <c r="D17" s="743"/>
      <c r="E17" s="743"/>
      <c r="F17" s="743"/>
      <c r="G17" s="743"/>
      <c r="H17" s="743"/>
      <c r="I17" s="743"/>
      <c r="J17" s="743"/>
      <c r="K17" s="743"/>
      <c r="L17" s="743"/>
      <c r="M17" s="743"/>
      <c r="N17" s="743"/>
      <c r="O17" s="743"/>
      <c r="P17" s="744"/>
      <c r="Q17" s="745">
        <v>77.576999999999998</v>
      </c>
      <c r="R17" s="746"/>
      <c r="S17" s="746"/>
      <c r="T17" s="746"/>
      <c r="U17" s="746"/>
      <c r="V17" s="746">
        <v>0.65800000000000003</v>
      </c>
      <c r="W17" s="746"/>
      <c r="X17" s="746"/>
      <c r="Y17" s="746"/>
      <c r="Z17" s="746"/>
      <c r="AA17" s="746">
        <v>76.918999999999997</v>
      </c>
      <c r="AB17" s="746"/>
      <c r="AC17" s="746"/>
      <c r="AD17" s="746"/>
      <c r="AE17" s="747"/>
      <c r="AF17" s="748">
        <v>77</v>
      </c>
      <c r="AG17" s="749"/>
      <c r="AH17" s="749"/>
      <c r="AI17" s="749"/>
      <c r="AJ17" s="750"/>
      <c r="AK17" s="731" t="s">
        <v>476</v>
      </c>
      <c r="AL17" s="732"/>
      <c r="AM17" s="732"/>
      <c r="AN17" s="732"/>
      <c r="AO17" s="732"/>
      <c r="AP17" s="732" t="s">
        <v>476</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547</v>
      </c>
      <c r="BT17" s="736"/>
      <c r="BU17" s="736"/>
      <c r="BV17" s="736"/>
      <c r="BW17" s="736"/>
      <c r="BX17" s="736"/>
      <c r="BY17" s="736"/>
      <c r="BZ17" s="736"/>
      <c r="CA17" s="736"/>
      <c r="CB17" s="736"/>
      <c r="CC17" s="736"/>
      <c r="CD17" s="736"/>
      <c r="CE17" s="736"/>
      <c r="CF17" s="736"/>
      <c r="CG17" s="737"/>
      <c r="CH17" s="738">
        <v>14.625</v>
      </c>
      <c r="CI17" s="739"/>
      <c r="CJ17" s="739"/>
      <c r="CK17" s="739"/>
      <c r="CL17" s="740"/>
      <c r="CM17" s="738">
        <v>1132.28</v>
      </c>
      <c r="CN17" s="739"/>
      <c r="CO17" s="739"/>
      <c r="CP17" s="739"/>
      <c r="CQ17" s="740"/>
      <c r="CR17" s="738">
        <v>613.04999999999995</v>
      </c>
      <c r="CS17" s="739"/>
      <c r="CT17" s="739"/>
      <c r="CU17" s="739"/>
      <c r="CV17" s="740"/>
      <c r="CW17" s="738">
        <v>208.517</v>
      </c>
      <c r="CX17" s="739"/>
      <c r="CY17" s="739"/>
      <c r="CZ17" s="739"/>
      <c r="DA17" s="740"/>
      <c r="DB17" s="738" t="s">
        <v>476</v>
      </c>
      <c r="DC17" s="739"/>
      <c r="DD17" s="739"/>
      <c r="DE17" s="739"/>
      <c r="DF17" s="740"/>
      <c r="DG17" s="738" t="s">
        <v>476</v>
      </c>
      <c r="DH17" s="739"/>
      <c r="DI17" s="739"/>
      <c r="DJ17" s="739"/>
      <c r="DK17" s="740"/>
      <c r="DL17" s="738" t="s">
        <v>476</v>
      </c>
      <c r="DM17" s="739"/>
      <c r="DN17" s="739"/>
      <c r="DO17" s="739"/>
      <c r="DP17" s="740"/>
      <c r="DQ17" s="738" t="s">
        <v>476</v>
      </c>
      <c r="DR17" s="739"/>
      <c r="DS17" s="739"/>
      <c r="DT17" s="739"/>
      <c r="DU17" s="740"/>
      <c r="DV17" s="735"/>
      <c r="DW17" s="736"/>
      <c r="DX17" s="736"/>
      <c r="DY17" s="736"/>
      <c r="DZ17" s="741"/>
      <c r="EA17" s="218"/>
    </row>
    <row r="18" spans="1:131" s="219" customFormat="1" ht="26.25" customHeight="1" x14ac:dyDescent="0.2">
      <c r="A18" s="222">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31"/>
      <c r="AL18" s="732"/>
      <c r="AM18" s="732"/>
      <c r="AN18" s="732"/>
      <c r="AO18" s="732"/>
      <c r="AP18" s="732"/>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548</v>
      </c>
      <c r="BT18" s="736"/>
      <c r="BU18" s="736"/>
      <c r="BV18" s="736"/>
      <c r="BW18" s="736"/>
      <c r="BX18" s="736"/>
      <c r="BY18" s="736"/>
      <c r="BZ18" s="736"/>
      <c r="CA18" s="736"/>
      <c r="CB18" s="736"/>
      <c r="CC18" s="736"/>
      <c r="CD18" s="736"/>
      <c r="CE18" s="736"/>
      <c r="CF18" s="736"/>
      <c r="CG18" s="737"/>
      <c r="CH18" s="738">
        <v>-5.4880000000000004</v>
      </c>
      <c r="CI18" s="739"/>
      <c r="CJ18" s="739"/>
      <c r="CK18" s="739"/>
      <c r="CL18" s="740"/>
      <c r="CM18" s="738">
        <v>256.63299999999998</v>
      </c>
      <c r="CN18" s="739"/>
      <c r="CO18" s="739"/>
      <c r="CP18" s="739"/>
      <c r="CQ18" s="740"/>
      <c r="CR18" s="738">
        <v>176.41</v>
      </c>
      <c r="CS18" s="739"/>
      <c r="CT18" s="739"/>
      <c r="CU18" s="739"/>
      <c r="CV18" s="740"/>
      <c r="CW18" s="738">
        <v>1.889</v>
      </c>
      <c r="CX18" s="739"/>
      <c r="CY18" s="739"/>
      <c r="CZ18" s="739"/>
      <c r="DA18" s="740"/>
      <c r="DB18" s="738" t="s">
        <v>476</v>
      </c>
      <c r="DC18" s="739"/>
      <c r="DD18" s="739"/>
      <c r="DE18" s="739"/>
      <c r="DF18" s="740"/>
      <c r="DG18" s="738" t="s">
        <v>476</v>
      </c>
      <c r="DH18" s="739"/>
      <c r="DI18" s="739"/>
      <c r="DJ18" s="739"/>
      <c r="DK18" s="740"/>
      <c r="DL18" s="738" t="s">
        <v>476</v>
      </c>
      <c r="DM18" s="739"/>
      <c r="DN18" s="739"/>
      <c r="DO18" s="739"/>
      <c r="DP18" s="740"/>
      <c r="DQ18" s="738" t="s">
        <v>476</v>
      </c>
      <c r="DR18" s="739"/>
      <c r="DS18" s="739"/>
      <c r="DT18" s="739"/>
      <c r="DU18" s="740"/>
      <c r="DV18" s="735"/>
      <c r="DW18" s="736"/>
      <c r="DX18" s="736"/>
      <c r="DY18" s="736"/>
      <c r="DZ18" s="741"/>
      <c r="EA18" s="218"/>
    </row>
    <row r="19" spans="1:131" s="219" customFormat="1" ht="26.25" customHeight="1" x14ac:dyDescent="0.2">
      <c r="A19" s="222">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31"/>
      <c r="AL19" s="732"/>
      <c r="AM19" s="732"/>
      <c r="AN19" s="732"/>
      <c r="AO19" s="732"/>
      <c r="AP19" s="732"/>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549</v>
      </c>
      <c r="BT19" s="736"/>
      <c r="BU19" s="736"/>
      <c r="BV19" s="736"/>
      <c r="BW19" s="736"/>
      <c r="BX19" s="736"/>
      <c r="BY19" s="736"/>
      <c r="BZ19" s="736"/>
      <c r="CA19" s="736"/>
      <c r="CB19" s="736"/>
      <c r="CC19" s="736"/>
      <c r="CD19" s="736"/>
      <c r="CE19" s="736"/>
      <c r="CF19" s="736"/>
      <c r="CG19" s="737"/>
      <c r="CH19" s="738">
        <v>-16.838999999999999</v>
      </c>
      <c r="CI19" s="739"/>
      <c r="CJ19" s="739"/>
      <c r="CK19" s="739"/>
      <c r="CL19" s="740"/>
      <c r="CM19" s="738">
        <v>1200.001</v>
      </c>
      <c r="CN19" s="739"/>
      <c r="CO19" s="739"/>
      <c r="CP19" s="739"/>
      <c r="CQ19" s="740"/>
      <c r="CR19" s="738">
        <v>864</v>
      </c>
      <c r="CS19" s="739"/>
      <c r="CT19" s="739"/>
      <c r="CU19" s="739"/>
      <c r="CV19" s="740"/>
      <c r="CW19" s="738">
        <v>88.608999999999995</v>
      </c>
      <c r="CX19" s="739"/>
      <c r="CY19" s="739"/>
      <c r="CZ19" s="739"/>
      <c r="DA19" s="740"/>
      <c r="DB19" s="738" t="s">
        <v>476</v>
      </c>
      <c r="DC19" s="739"/>
      <c r="DD19" s="739"/>
      <c r="DE19" s="739"/>
      <c r="DF19" s="740"/>
      <c r="DG19" s="738" t="s">
        <v>476</v>
      </c>
      <c r="DH19" s="739"/>
      <c r="DI19" s="739"/>
      <c r="DJ19" s="739"/>
      <c r="DK19" s="740"/>
      <c r="DL19" s="738" t="s">
        <v>476</v>
      </c>
      <c r="DM19" s="739"/>
      <c r="DN19" s="739"/>
      <c r="DO19" s="739"/>
      <c r="DP19" s="740"/>
      <c r="DQ19" s="738" t="s">
        <v>476</v>
      </c>
      <c r="DR19" s="739"/>
      <c r="DS19" s="739"/>
      <c r="DT19" s="739"/>
      <c r="DU19" s="740"/>
      <c r="DV19" s="735"/>
      <c r="DW19" s="736"/>
      <c r="DX19" s="736"/>
      <c r="DY19" s="736"/>
      <c r="DZ19" s="741"/>
      <c r="EA19" s="218"/>
    </row>
    <row r="20" spans="1:131" s="219" customFormat="1" ht="26.25" customHeight="1" x14ac:dyDescent="0.2">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550</v>
      </c>
      <c r="BT20" s="736"/>
      <c r="BU20" s="736"/>
      <c r="BV20" s="736"/>
      <c r="BW20" s="736"/>
      <c r="BX20" s="736"/>
      <c r="BY20" s="736"/>
      <c r="BZ20" s="736"/>
      <c r="CA20" s="736"/>
      <c r="CB20" s="736"/>
      <c r="CC20" s="736"/>
      <c r="CD20" s="736"/>
      <c r="CE20" s="736"/>
      <c r="CF20" s="736"/>
      <c r="CG20" s="737"/>
      <c r="CH20" s="738">
        <v>-2.2170000000000001</v>
      </c>
      <c r="CI20" s="739"/>
      <c r="CJ20" s="739"/>
      <c r="CK20" s="739"/>
      <c r="CL20" s="740"/>
      <c r="CM20" s="738">
        <v>91.581999999999994</v>
      </c>
      <c r="CN20" s="739"/>
      <c r="CO20" s="739"/>
      <c r="CP20" s="739"/>
      <c r="CQ20" s="740"/>
      <c r="CR20" s="738">
        <v>30</v>
      </c>
      <c r="CS20" s="739"/>
      <c r="CT20" s="739"/>
      <c r="CU20" s="739"/>
      <c r="CV20" s="740"/>
      <c r="CW20" s="738" t="s">
        <v>476</v>
      </c>
      <c r="CX20" s="739"/>
      <c r="CY20" s="739"/>
      <c r="CZ20" s="739"/>
      <c r="DA20" s="740"/>
      <c r="DB20" s="738" t="s">
        <v>476</v>
      </c>
      <c r="DC20" s="739"/>
      <c r="DD20" s="739"/>
      <c r="DE20" s="739"/>
      <c r="DF20" s="740"/>
      <c r="DG20" s="738" t="s">
        <v>476</v>
      </c>
      <c r="DH20" s="739"/>
      <c r="DI20" s="739"/>
      <c r="DJ20" s="739"/>
      <c r="DK20" s="740"/>
      <c r="DL20" s="738" t="s">
        <v>476</v>
      </c>
      <c r="DM20" s="739"/>
      <c r="DN20" s="739"/>
      <c r="DO20" s="739"/>
      <c r="DP20" s="740"/>
      <c r="DQ20" s="738" t="s">
        <v>476</v>
      </c>
      <c r="DR20" s="739"/>
      <c r="DS20" s="739"/>
      <c r="DT20" s="739"/>
      <c r="DU20" s="740"/>
      <c r="DV20" s="735"/>
      <c r="DW20" s="736"/>
      <c r="DX20" s="736"/>
      <c r="DY20" s="736"/>
      <c r="DZ20" s="741"/>
      <c r="EA20" s="218"/>
    </row>
    <row r="21" spans="1:131" s="219" customFormat="1" ht="26.25" customHeight="1" thickBot="1" x14ac:dyDescent="0.25">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551</v>
      </c>
      <c r="BT21" s="736"/>
      <c r="BU21" s="736"/>
      <c r="BV21" s="736"/>
      <c r="BW21" s="736"/>
      <c r="BX21" s="736"/>
      <c r="BY21" s="736"/>
      <c r="BZ21" s="736"/>
      <c r="CA21" s="736"/>
      <c r="CB21" s="736"/>
      <c r="CC21" s="736"/>
      <c r="CD21" s="736"/>
      <c r="CE21" s="736"/>
      <c r="CF21" s="736"/>
      <c r="CG21" s="737"/>
      <c r="CH21" s="738">
        <v>1.7869999999999999</v>
      </c>
      <c r="CI21" s="739"/>
      <c r="CJ21" s="739"/>
      <c r="CK21" s="739"/>
      <c r="CL21" s="740"/>
      <c r="CM21" s="738">
        <v>297.76</v>
      </c>
      <c r="CN21" s="739"/>
      <c r="CO21" s="739"/>
      <c r="CP21" s="739"/>
      <c r="CQ21" s="740"/>
      <c r="CR21" s="738">
        <v>100</v>
      </c>
      <c r="CS21" s="739"/>
      <c r="CT21" s="739"/>
      <c r="CU21" s="739"/>
      <c r="CV21" s="740"/>
      <c r="CW21" s="738">
        <v>219.03</v>
      </c>
      <c r="CX21" s="739"/>
      <c r="CY21" s="739"/>
      <c r="CZ21" s="739"/>
      <c r="DA21" s="740"/>
      <c r="DB21" s="738" t="s">
        <v>476</v>
      </c>
      <c r="DC21" s="739"/>
      <c r="DD21" s="739"/>
      <c r="DE21" s="739"/>
      <c r="DF21" s="740"/>
      <c r="DG21" s="738" t="s">
        <v>476</v>
      </c>
      <c r="DH21" s="739"/>
      <c r="DI21" s="739"/>
      <c r="DJ21" s="739"/>
      <c r="DK21" s="740"/>
      <c r="DL21" s="738" t="s">
        <v>476</v>
      </c>
      <c r="DM21" s="739"/>
      <c r="DN21" s="739"/>
      <c r="DO21" s="739"/>
      <c r="DP21" s="740"/>
      <c r="DQ21" s="738" t="s">
        <v>476</v>
      </c>
      <c r="DR21" s="739"/>
      <c r="DS21" s="739"/>
      <c r="DT21" s="739"/>
      <c r="DU21" s="740"/>
      <c r="DV21" s="735"/>
      <c r="DW21" s="736"/>
      <c r="DX21" s="736"/>
      <c r="DY21" s="736"/>
      <c r="DZ21" s="741"/>
      <c r="EA21" s="218"/>
    </row>
    <row r="22" spans="1:131" s="219" customFormat="1" ht="26.25" customHeight="1" x14ac:dyDescent="0.2">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365</v>
      </c>
      <c r="BA22" s="774"/>
      <c r="BB22" s="774"/>
      <c r="BC22" s="774"/>
      <c r="BD22" s="775"/>
      <c r="BE22" s="217"/>
      <c r="BF22" s="217"/>
      <c r="BG22" s="217"/>
      <c r="BH22" s="217"/>
      <c r="BI22" s="217"/>
      <c r="BJ22" s="217"/>
      <c r="BK22" s="217"/>
      <c r="BL22" s="217"/>
      <c r="BM22" s="217"/>
      <c r="BN22" s="217"/>
      <c r="BO22" s="217"/>
      <c r="BP22" s="217"/>
      <c r="BQ22" s="222">
        <v>16</v>
      </c>
      <c r="BR22" s="223"/>
      <c r="BS22" s="735" t="s">
        <v>552</v>
      </c>
      <c r="BT22" s="736"/>
      <c r="BU22" s="736"/>
      <c r="BV22" s="736"/>
      <c r="BW22" s="736"/>
      <c r="BX22" s="736"/>
      <c r="BY22" s="736"/>
      <c r="BZ22" s="736"/>
      <c r="CA22" s="736"/>
      <c r="CB22" s="736"/>
      <c r="CC22" s="736"/>
      <c r="CD22" s="736"/>
      <c r="CE22" s="736"/>
      <c r="CF22" s="736"/>
      <c r="CG22" s="737"/>
      <c r="CH22" s="738">
        <v>79.143000000000001</v>
      </c>
      <c r="CI22" s="739"/>
      <c r="CJ22" s="739"/>
      <c r="CK22" s="739"/>
      <c r="CL22" s="740"/>
      <c r="CM22" s="738">
        <v>4434.848</v>
      </c>
      <c r="CN22" s="739"/>
      <c r="CO22" s="739"/>
      <c r="CP22" s="739"/>
      <c r="CQ22" s="740"/>
      <c r="CR22" s="738">
        <v>3211.9920000000002</v>
      </c>
      <c r="CS22" s="739"/>
      <c r="CT22" s="739"/>
      <c r="CU22" s="739"/>
      <c r="CV22" s="740"/>
      <c r="CW22" s="738">
        <v>1760.4570000000001</v>
      </c>
      <c r="CX22" s="739"/>
      <c r="CY22" s="739"/>
      <c r="CZ22" s="739"/>
      <c r="DA22" s="740"/>
      <c r="DB22" s="738" t="s">
        <v>476</v>
      </c>
      <c r="DC22" s="739"/>
      <c r="DD22" s="739"/>
      <c r="DE22" s="739"/>
      <c r="DF22" s="740"/>
      <c r="DG22" s="738" t="s">
        <v>476</v>
      </c>
      <c r="DH22" s="739"/>
      <c r="DI22" s="739"/>
      <c r="DJ22" s="739"/>
      <c r="DK22" s="740"/>
      <c r="DL22" s="738" t="s">
        <v>476</v>
      </c>
      <c r="DM22" s="739"/>
      <c r="DN22" s="739"/>
      <c r="DO22" s="739"/>
      <c r="DP22" s="740"/>
      <c r="DQ22" s="738" t="s">
        <v>476</v>
      </c>
      <c r="DR22" s="739"/>
      <c r="DS22" s="739"/>
      <c r="DT22" s="739"/>
      <c r="DU22" s="740"/>
      <c r="DV22" s="735"/>
      <c r="DW22" s="736"/>
      <c r="DX22" s="736"/>
      <c r="DY22" s="736"/>
      <c r="DZ22" s="741"/>
      <c r="EA22" s="218"/>
    </row>
    <row r="23" spans="1:131" s="219" customFormat="1" ht="26.25" customHeight="1" thickBot="1" x14ac:dyDescent="0.25">
      <c r="A23" s="224" t="s">
        <v>366</v>
      </c>
      <c r="B23" s="751" t="s">
        <v>367</v>
      </c>
      <c r="C23" s="752"/>
      <c r="D23" s="752"/>
      <c r="E23" s="752"/>
      <c r="F23" s="752"/>
      <c r="G23" s="752"/>
      <c r="H23" s="752"/>
      <c r="I23" s="752"/>
      <c r="J23" s="752"/>
      <c r="K23" s="752"/>
      <c r="L23" s="752"/>
      <c r="M23" s="752"/>
      <c r="N23" s="752"/>
      <c r="O23" s="752"/>
      <c r="P23" s="753"/>
      <c r="Q23" s="754">
        <v>900241.34</v>
      </c>
      <c r="R23" s="755"/>
      <c r="S23" s="755"/>
      <c r="T23" s="755"/>
      <c r="U23" s="755"/>
      <c r="V23" s="755">
        <v>881483.39599999995</v>
      </c>
      <c r="W23" s="755"/>
      <c r="X23" s="755"/>
      <c r="Y23" s="755"/>
      <c r="Z23" s="755"/>
      <c r="AA23" s="755">
        <v>18757.944</v>
      </c>
      <c r="AB23" s="755"/>
      <c r="AC23" s="755"/>
      <c r="AD23" s="755"/>
      <c r="AE23" s="756"/>
      <c r="AF23" s="757">
        <v>7952</v>
      </c>
      <c r="AG23" s="755"/>
      <c r="AH23" s="755"/>
      <c r="AI23" s="755"/>
      <c r="AJ23" s="758"/>
      <c r="AK23" s="759"/>
      <c r="AL23" s="760"/>
      <c r="AM23" s="760"/>
      <c r="AN23" s="760"/>
      <c r="AO23" s="760"/>
      <c r="AP23" s="755">
        <v>1324356.953</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553</v>
      </c>
      <c r="BT23" s="736"/>
      <c r="BU23" s="736"/>
      <c r="BV23" s="736"/>
      <c r="BW23" s="736"/>
      <c r="BX23" s="736"/>
      <c r="BY23" s="736"/>
      <c r="BZ23" s="736"/>
      <c r="CA23" s="736"/>
      <c r="CB23" s="736"/>
      <c r="CC23" s="736"/>
      <c r="CD23" s="736"/>
      <c r="CE23" s="736"/>
      <c r="CF23" s="736"/>
      <c r="CG23" s="737"/>
      <c r="CH23" s="738">
        <v>5.7030000000000003</v>
      </c>
      <c r="CI23" s="739"/>
      <c r="CJ23" s="739"/>
      <c r="CK23" s="739"/>
      <c r="CL23" s="740"/>
      <c r="CM23" s="738">
        <v>1344.2760000000001</v>
      </c>
      <c r="CN23" s="739"/>
      <c r="CO23" s="739"/>
      <c r="CP23" s="739"/>
      <c r="CQ23" s="740"/>
      <c r="CR23" s="738">
        <v>261.10000000000002</v>
      </c>
      <c r="CS23" s="739"/>
      <c r="CT23" s="739"/>
      <c r="CU23" s="739"/>
      <c r="CV23" s="740"/>
      <c r="CW23" s="738">
        <v>126.751</v>
      </c>
      <c r="CX23" s="739"/>
      <c r="CY23" s="739"/>
      <c r="CZ23" s="739"/>
      <c r="DA23" s="740"/>
      <c r="DB23" s="738" t="s">
        <v>476</v>
      </c>
      <c r="DC23" s="739"/>
      <c r="DD23" s="739"/>
      <c r="DE23" s="739"/>
      <c r="DF23" s="740"/>
      <c r="DG23" s="738" t="s">
        <v>476</v>
      </c>
      <c r="DH23" s="739"/>
      <c r="DI23" s="739"/>
      <c r="DJ23" s="739"/>
      <c r="DK23" s="740"/>
      <c r="DL23" s="738" t="s">
        <v>476</v>
      </c>
      <c r="DM23" s="739"/>
      <c r="DN23" s="739"/>
      <c r="DO23" s="739"/>
      <c r="DP23" s="740"/>
      <c r="DQ23" s="738" t="s">
        <v>476</v>
      </c>
      <c r="DR23" s="739"/>
      <c r="DS23" s="739"/>
      <c r="DT23" s="739"/>
      <c r="DU23" s="740"/>
      <c r="DV23" s="735"/>
      <c r="DW23" s="736"/>
      <c r="DX23" s="736"/>
      <c r="DY23" s="736"/>
      <c r="DZ23" s="741"/>
      <c r="EA23" s="218"/>
    </row>
    <row r="24" spans="1:131" s="219" customFormat="1" ht="26.25" customHeight="1" x14ac:dyDescent="0.2">
      <c r="A24" s="776" t="s">
        <v>368</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554</v>
      </c>
      <c r="BT24" s="736"/>
      <c r="BU24" s="736"/>
      <c r="BV24" s="736"/>
      <c r="BW24" s="736"/>
      <c r="BX24" s="736"/>
      <c r="BY24" s="736"/>
      <c r="BZ24" s="736"/>
      <c r="CA24" s="736"/>
      <c r="CB24" s="736"/>
      <c r="CC24" s="736"/>
      <c r="CD24" s="736"/>
      <c r="CE24" s="736"/>
      <c r="CF24" s="736"/>
      <c r="CG24" s="737"/>
      <c r="CH24" s="738">
        <v>-7.7560000000000002</v>
      </c>
      <c r="CI24" s="739"/>
      <c r="CJ24" s="739"/>
      <c r="CK24" s="739"/>
      <c r="CL24" s="740"/>
      <c r="CM24" s="738">
        <v>1099.3330000000001</v>
      </c>
      <c r="CN24" s="739"/>
      <c r="CO24" s="739"/>
      <c r="CP24" s="739"/>
      <c r="CQ24" s="740"/>
      <c r="CR24" s="738">
        <v>502.7</v>
      </c>
      <c r="CS24" s="739"/>
      <c r="CT24" s="739"/>
      <c r="CU24" s="739"/>
      <c r="CV24" s="740"/>
      <c r="CW24" s="738">
        <v>227.78399999999999</v>
      </c>
      <c r="CX24" s="739"/>
      <c r="CY24" s="739"/>
      <c r="CZ24" s="739"/>
      <c r="DA24" s="740"/>
      <c r="DB24" s="738" t="s">
        <v>476</v>
      </c>
      <c r="DC24" s="739"/>
      <c r="DD24" s="739"/>
      <c r="DE24" s="739"/>
      <c r="DF24" s="740"/>
      <c r="DG24" s="738" t="s">
        <v>476</v>
      </c>
      <c r="DH24" s="739"/>
      <c r="DI24" s="739"/>
      <c r="DJ24" s="739"/>
      <c r="DK24" s="740"/>
      <c r="DL24" s="738" t="s">
        <v>476</v>
      </c>
      <c r="DM24" s="739"/>
      <c r="DN24" s="739"/>
      <c r="DO24" s="739"/>
      <c r="DP24" s="740"/>
      <c r="DQ24" s="738" t="s">
        <v>476</v>
      </c>
      <c r="DR24" s="739"/>
      <c r="DS24" s="739"/>
      <c r="DT24" s="739"/>
      <c r="DU24" s="740"/>
      <c r="DV24" s="735"/>
      <c r="DW24" s="736"/>
      <c r="DX24" s="736"/>
      <c r="DY24" s="736"/>
      <c r="DZ24" s="741"/>
      <c r="EA24" s="218"/>
    </row>
    <row r="25" spans="1:131" ht="26.25" customHeight="1" thickBot="1" x14ac:dyDescent="0.25">
      <c r="A25" s="687" t="s">
        <v>369</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555</v>
      </c>
      <c r="BT25" s="736"/>
      <c r="BU25" s="736"/>
      <c r="BV25" s="736"/>
      <c r="BW25" s="736"/>
      <c r="BX25" s="736"/>
      <c r="BY25" s="736"/>
      <c r="BZ25" s="736"/>
      <c r="CA25" s="736"/>
      <c r="CB25" s="736"/>
      <c r="CC25" s="736"/>
      <c r="CD25" s="736"/>
      <c r="CE25" s="736"/>
      <c r="CF25" s="736"/>
      <c r="CG25" s="737"/>
      <c r="CH25" s="738">
        <v>-0.67100000000000004</v>
      </c>
      <c r="CI25" s="739"/>
      <c r="CJ25" s="739"/>
      <c r="CK25" s="739"/>
      <c r="CL25" s="740"/>
      <c r="CM25" s="738">
        <v>800.06899999999996</v>
      </c>
      <c r="CN25" s="739"/>
      <c r="CO25" s="739"/>
      <c r="CP25" s="739"/>
      <c r="CQ25" s="740"/>
      <c r="CR25" s="738">
        <v>300</v>
      </c>
      <c r="CS25" s="739"/>
      <c r="CT25" s="739"/>
      <c r="CU25" s="739"/>
      <c r="CV25" s="740"/>
      <c r="CW25" s="738">
        <v>4.3</v>
      </c>
      <c r="CX25" s="739"/>
      <c r="CY25" s="739"/>
      <c r="CZ25" s="739"/>
      <c r="DA25" s="740"/>
      <c r="DB25" s="738" t="s">
        <v>476</v>
      </c>
      <c r="DC25" s="739"/>
      <c r="DD25" s="739"/>
      <c r="DE25" s="739"/>
      <c r="DF25" s="740"/>
      <c r="DG25" s="738" t="s">
        <v>476</v>
      </c>
      <c r="DH25" s="739"/>
      <c r="DI25" s="739"/>
      <c r="DJ25" s="739"/>
      <c r="DK25" s="740"/>
      <c r="DL25" s="738" t="s">
        <v>476</v>
      </c>
      <c r="DM25" s="739"/>
      <c r="DN25" s="739"/>
      <c r="DO25" s="739"/>
      <c r="DP25" s="740"/>
      <c r="DQ25" s="738" t="s">
        <v>476</v>
      </c>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370</v>
      </c>
      <c r="R26" s="696"/>
      <c r="S26" s="696"/>
      <c r="T26" s="696"/>
      <c r="U26" s="697"/>
      <c r="V26" s="695" t="s">
        <v>371</v>
      </c>
      <c r="W26" s="696"/>
      <c r="X26" s="696"/>
      <c r="Y26" s="696"/>
      <c r="Z26" s="697"/>
      <c r="AA26" s="695" t="s">
        <v>372</v>
      </c>
      <c r="AB26" s="696"/>
      <c r="AC26" s="696"/>
      <c r="AD26" s="696"/>
      <c r="AE26" s="696"/>
      <c r="AF26" s="782" t="s">
        <v>373</v>
      </c>
      <c r="AG26" s="783"/>
      <c r="AH26" s="783"/>
      <c r="AI26" s="783"/>
      <c r="AJ26" s="784"/>
      <c r="AK26" s="696" t="s">
        <v>374</v>
      </c>
      <c r="AL26" s="696"/>
      <c r="AM26" s="696"/>
      <c r="AN26" s="696"/>
      <c r="AO26" s="697"/>
      <c r="AP26" s="695" t="s">
        <v>375</v>
      </c>
      <c r="AQ26" s="696"/>
      <c r="AR26" s="696"/>
      <c r="AS26" s="696"/>
      <c r="AT26" s="697"/>
      <c r="AU26" s="695" t="s">
        <v>376</v>
      </c>
      <c r="AV26" s="696"/>
      <c r="AW26" s="696"/>
      <c r="AX26" s="696"/>
      <c r="AY26" s="697"/>
      <c r="AZ26" s="695" t="s">
        <v>377</v>
      </c>
      <c r="BA26" s="696"/>
      <c r="BB26" s="696"/>
      <c r="BC26" s="696"/>
      <c r="BD26" s="697"/>
      <c r="BE26" s="695" t="s">
        <v>344</v>
      </c>
      <c r="BF26" s="696"/>
      <c r="BG26" s="696"/>
      <c r="BH26" s="696"/>
      <c r="BI26" s="702"/>
      <c r="BJ26" s="216"/>
      <c r="BK26" s="216"/>
      <c r="BL26" s="216"/>
      <c r="BM26" s="216"/>
      <c r="BN26" s="216"/>
      <c r="BO26" s="225"/>
      <c r="BP26" s="225"/>
      <c r="BQ26" s="222">
        <v>20</v>
      </c>
      <c r="BR26" s="223" t="s">
        <v>561</v>
      </c>
      <c r="BS26" s="735" t="s">
        <v>556</v>
      </c>
      <c r="BT26" s="736"/>
      <c r="BU26" s="736"/>
      <c r="BV26" s="736"/>
      <c r="BW26" s="736"/>
      <c r="BX26" s="736"/>
      <c r="BY26" s="736"/>
      <c r="BZ26" s="736"/>
      <c r="CA26" s="736"/>
      <c r="CB26" s="736"/>
      <c r="CC26" s="736"/>
      <c r="CD26" s="736"/>
      <c r="CE26" s="736"/>
      <c r="CF26" s="736"/>
      <c r="CG26" s="737"/>
      <c r="CH26" s="738">
        <v>1.139</v>
      </c>
      <c r="CI26" s="739"/>
      <c r="CJ26" s="739"/>
      <c r="CK26" s="739"/>
      <c r="CL26" s="740"/>
      <c r="CM26" s="738">
        <v>601.85299999999995</v>
      </c>
      <c r="CN26" s="739"/>
      <c r="CO26" s="739"/>
      <c r="CP26" s="739"/>
      <c r="CQ26" s="740"/>
      <c r="CR26" s="738">
        <v>314</v>
      </c>
      <c r="CS26" s="739"/>
      <c r="CT26" s="739"/>
      <c r="CU26" s="739"/>
      <c r="CV26" s="740"/>
      <c r="CW26" s="738">
        <v>157.749</v>
      </c>
      <c r="CX26" s="739"/>
      <c r="CY26" s="739"/>
      <c r="CZ26" s="739"/>
      <c r="DA26" s="740"/>
      <c r="DB26" s="738" t="s">
        <v>476</v>
      </c>
      <c r="DC26" s="739"/>
      <c r="DD26" s="739"/>
      <c r="DE26" s="739"/>
      <c r="DF26" s="740"/>
      <c r="DG26" s="738" t="s">
        <v>476</v>
      </c>
      <c r="DH26" s="739"/>
      <c r="DI26" s="739"/>
      <c r="DJ26" s="739"/>
      <c r="DK26" s="740"/>
      <c r="DL26" s="738">
        <v>25.524999999999999</v>
      </c>
      <c r="DM26" s="739"/>
      <c r="DN26" s="739"/>
      <c r="DO26" s="739"/>
      <c r="DP26" s="740"/>
      <c r="DQ26" s="738">
        <v>17.867999999999999</v>
      </c>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557</v>
      </c>
      <c r="BT27" s="736"/>
      <c r="BU27" s="736"/>
      <c r="BV27" s="736"/>
      <c r="BW27" s="736"/>
      <c r="BX27" s="736"/>
      <c r="BY27" s="736"/>
      <c r="BZ27" s="736"/>
      <c r="CA27" s="736"/>
      <c r="CB27" s="736"/>
      <c r="CC27" s="736"/>
      <c r="CD27" s="736"/>
      <c r="CE27" s="736"/>
      <c r="CF27" s="736"/>
      <c r="CG27" s="737"/>
      <c r="CH27" s="738">
        <v>2.6423999999999999</v>
      </c>
      <c r="CI27" s="739"/>
      <c r="CJ27" s="739"/>
      <c r="CK27" s="739"/>
      <c r="CL27" s="740"/>
      <c r="CM27" s="738">
        <v>430.28</v>
      </c>
      <c r="CN27" s="739"/>
      <c r="CO27" s="739"/>
      <c r="CP27" s="739"/>
      <c r="CQ27" s="740"/>
      <c r="CR27" s="738">
        <v>15</v>
      </c>
      <c r="CS27" s="739"/>
      <c r="CT27" s="739"/>
      <c r="CU27" s="739"/>
      <c r="CV27" s="740"/>
      <c r="CW27" s="738">
        <v>5.43</v>
      </c>
      <c r="CX27" s="739"/>
      <c r="CY27" s="739"/>
      <c r="CZ27" s="739"/>
      <c r="DA27" s="740"/>
      <c r="DB27" s="738" t="s">
        <v>476</v>
      </c>
      <c r="DC27" s="739"/>
      <c r="DD27" s="739"/>
      <c r="DE27" s="739"/>
      <c r="DF27" s="740"/>
      <c r="DG27" s="738" t="s">
        <v>476</v>
      </c>
      <c r="DH27" s="739"/>
      <c r="DI27" s="739"/>
      <c r="DJ27" s="739"/>
      <c r="DK27" s="740"/>
      <c r="DL27" s="738" t="s">
        <v>476</v>
      </c>
      <c r="DM27" s="739"/>
      <c r="DN27" s="739"/>
      <c r="DO27" s="739"/>
      <c r="DP27" s="740"/>
      <c r="DQ27" s="738" t="s">
        <v>476</v>
      </c>
      <c r="DR27" s="739"/>
      <c r="DS27" s="739"/>
      <c r="DT27" s="739"/>
      <c r="DU27" s="740"/>
      <c r="DV27" s="735"/>
      <c r="DW27" s="736"/>
      <c r="DX27" s="736"/>
      <c r="DY27" s="736"/>
      <c r="DZ27" s="741"/>
      <c r="EA27" s="214"/>
    </row>
    <row r="28" spans="1:131" ht="26.25" customHeight="1" thickTop="1" x14ac:dyDescent="0.2">
      <c r="A28" s="226">
        <v>1</v>
      </c>
      <c r="B28" s="711" t="s">
        <v>378</v>
      </c>
      <c r="C28" s="712"/>
      <c r="D28" s="712"/>
      <c r="E28" s="712"/>
      <c r="F28" s="712"/>
      <c r="G28" s="712"/>
      <c r="H28" s="712"/>
      <c r="I28" s="712"/>
      <c r="J28" s="712"/>
      <c r="K28" s="712"/>
      <c r="L28" s="712"/>
      <c r="M28" s="712"/>
      <c r="N28" s="712"/>
      <c r="O28" s="712"/>
      <c r="P28" s="713"/>
      <c r="Q28" s="792">
        <v>175130.92300000001</v>
      </c>
      <c r="R28" s="793"/>
      <c r="S28" s="793"/>
      <c r="T28" s="793"/>
      <c r="U28" s="793"/>
      <c r="V28" s="793">
        <v>172484.52</v>
      </c>
      <c r="W28" s="793"/>
      <c r="X28" s="793"/>
      <c r="Y28" s="793"/>
      <c r="Z28" s="793"/>
      <c r="AA28" s="793">
        <v>2646.4030000000203</v>
      </c>
      <c r="AB28" s="793"/>
      <c r="AC28" s="793"/>
      <c r="AD28" s="793"/>
      <c r="AE28" s="794"/>
      <c r="AF28" s="795">
        <v>2646</v>
      </c>
      <c r="AG28" s="793"/>
      <c r="AH28" s="793"/>
      <c r="AI28" s="793"/>
      <c r="AJ28" s="796"/>
      <c r="AK28" s="797">
        <v>11414.641</v>
      </c>
      <c r="AL28" s="798"/>
      <c r="AM28" s="798"/>
      <c r="AN28" s="798"/>
      <c r="AO28" s="798"/>
      <c r="AP28" s="798" t="s">
        <v>476</v>
      </c>
      <c r="AQ28" s="798"/>
      <c r="AR28" s="798"/>
      <c r="AS28" s="798"/>
      <c r="AT28" s="798"/>
      <c r="AU28" s="798" t="s">
        <v>476</v>
      </c>
      <c r="AV28" s="798"/>
      <c r="AW28" s="798"/>
      <c r="AX28" s="798"/>
      <c r="AY28" s="798"/>
      <c r="AZ28" s="799" t="s">
        <v>476</v>
      </c>
      <c r="BA28" s="799"/>
      <c r="BB28" s="799"/>
      <c r="BC28" s="799"/>
      <c r="BD28" s="799"/>
      <c r="BE28" s="790"/>
      <c r="BF28" s="790"/>
      <c r="BG28" s="790"/>
      <c r="BH28" s="790"/>
      <c r="BI28" s="791"/>
      <c r="BJ28" s="216"/>
      <c r="BK28" s="216"/>
      <c r="BL28" s="216"/>
      <c r="BM28" s="216"/>
      <c r="BN28" s="216"/>
      <c r="BO28" s="225"/>
      <c r="BP28" s="225"/>
      <c r="BQ28" s="222">
        <v>22</v>
      </c>
      <c r="BR28" s="223"/>
      <c r="BS28" s="735" t="s">
        <v>558</v>
      </c>
      <c r="BT28" s="736"/>
      <c r="BU28" s="736"/>
      <c r="BV28" s="736"/>
      <c r="BW28" s="736"/>
      <c r="BX28" s="736"/>
      <c r="BY28" s="736"/>
      <c r="BZ28" s="736"/>
      <c r="CA28" s="736"/>
      <c r="CB28" s="736"/>
      <c r="CC28" s="736"/>
      <c r="CD28" s="736"/>
      <c r="CE28" s="736"/>
      <c r="CF28" s="736"/>
      <c r="CG28" s="737"/>
      <c r="CH28" s="738">
        <v>-1.468</v>
      </c>
      <c r="CI28" s="739"/>
      <c r="CJ28" s="739"/>
      <c r="CK28" s="739"/>
      <c r="CL28" s="740"/>
      <c r="CM28" s="738">
        <v>1195.4369999999999</v>
      </c>
      <c r="CN28" s="739"/>
      <c r="CO28" s="739"/>
      <c r="CP28" s="739"/>
      <c r="CQ28" s="740"/>
      <c r="CR28" s="738">
        <v>662.5</v>
      </c>
      <c r="CS28" s="739"/>
      <c r="CT28" s="739"/>
      <c r="CU28" s="739"/>
      <c r="CV28" s="740"/>
      <c r="CW28" s="738">
        <v>0.28100000000000003</v>
      </c>
      <c r="CX28" s="739"/>
      <c r="CY28" s="739"/>
      <c r="CZ28" s="739"/>
      <c r="DA28" s="740"/>
      <c r="DB28" s="738" t="s">
        <v>476</v>
      </c>
      <c r="DC28" s="739"/>
      <c r="DD28" s="739"/>
      <c r="DE28" s="739"/>
      <c r="DF28" s="740"/>
      <c r="DG28" s="738" t="s">
        <v>476</v>
      </c>
      <c r="DH28" s="739"/>
      <c r="DI28" s="739"/>
      <c r="DJ28" s="739"/>
      <c r="DK28" s="740"/>
      <c r="DL28" s="738" t="s">
        <v>476</v>
      </c>
      <c r="DM28" s="739"/>
      <c r="DN28" s="739"/>
      <c r="DO28" s="739"/>
      <c r="DP28" s="740"/>
      <c r="DQ28" s="738" t="s">
        <v>476</v>
      </c>
      <c r="DR28" s="739"/>
      <c r="DS28" s="739"/>
      <c r="DT28" s="739"/>
      <c r="DU28" s="740"/>
      <c r="DV28" s="735"/>
      <c r="DW28" s="736"/>
      <c r="DX28" s="736"/>
      <c r="DY28" s="736"/>
      <c r="DZ28" s="741"/>
      <c r="EA28" s="214"/>
    </row>
    <row r="29" spans="1:131" ht="26.25" customHeight="1" x14ac:dyDescent="0.2">
      <c r="A29" s="226">
        <v>2</v>
      </c>
      <c r="B29" s="742" t="s">
        <v>379</v>
      </c>
      <c r="C29" s="743"/>
      <c r="D29" s="743"/>
      <c r="E29" s="743"/>
      <c r="F29" s="743"/>
      <c r="G29" s="743"/>
      <c r="H29" s="743"/>
      <c r="I29" s="743"/>
      <c r="J29" s="743"/>
      <c r="K29" s="743"/>
      <c r="L29" s="743"/>
      <c r="M29" s="743"/>
      <c r="N29" s="743"/>
      <c r="O29" s="743"/>
      <c r="P29" s="744"/>
      <c r="Q29" s="745">
        <v>10218.099</v>
      </c>
      <c r="R29" s="746"/>
      <c r="S29" s="746"/>
      <c r="T29" s="746"/>
      <c r="U29" s="746"/>
      <c r="V29" s="746">
        <v>9754.7849999999999</v>
      </c>
      <c r="W29" s="746"/>
      <c r="X29" s="746"/>
      <c r="Y29" s="746"/>
      <c r="Z29" s="746"/>
      <c r="AA29" s="746">
        <v>463.31400000000031</v>
      </c>
      <c r="AB29" s="746"/>
      <c r="AC29" s="746"/>
      <c r="AD29" s="746"/>
      <c r="AE29" s="747"/>
      <c r="AF29" s="788">
        <v>1353</v>
      </c>
      <c r="AG29" s="746"/>
      <c r="AH29" s="746"/>
      <c r="AI29" s="746"/>
      <c r="AJ29" s="789"/>
      <c r="AK29" s="804">
        <v>1570.115</v>
      </c>
      <c r="AL29" s="800"/>
      <c r="AM29" s="800"/>
      <c r="AN29" s="800"/>
      <c r="AO29" s="800"/>
      <c r="AP29" s="800">
        <v>17215.191999999999</v>
      </c>
      <c r="AQ29" s="800"/>
      <c r="AR29" s="800"/>
      <c r="AS29" s="800"/>
      <c r="AT29" s="800"/>
      <c r="AU29" s="800">
        <v>10582.629000000001</v>
      </c>
      <c r="AV29" s="800"/>
      <c r="AW29" s="800"/>
      <c r="AX29" s="800"/>
      <c r="AY29" s="800"/>
      <c r="AZ29" s="801" t="s">
        <v>476</v>
      </c>
      <c r="BA29" s="801"/>
      <c r="BB29" s="801"/>
      <c r="BC29" s="801"/>
      <c r="BD29" s="801"/>
      <c r="BE29" s="802" t="s">
        <v>380</v>
      </c>
      <c r="BF29" s="802"/>
      <c r="BG29" s="802"/>
      <c r="BH29" s="802"/>
      <c r="BI29" s="803"/>
      <c r="BJ29" s="216"/>
      <c r="BK29" s="216"/>
      <c r="BL29" s="216"/>
      <c r="BM29" s="216"/>
      <c r="BN29" s="216"/>
      <c r="BO29" s="225"/>
      <c r="BP29" s="225"/>
      <c r="BQ29" s="222">
        <v>23</v>
      </c>
      <c r="BR29" s="223"/>
      <c r="BS29" s="735" t="s">
        <v>559</v>
      </c>
      <c r="BT29" s="736"/>
      <c r="BU29" s="736"/>
      <c r="BV29" s="736"/>
      <c r="BW29" s="736"/>
      <c r="BX29" s="736"/>
      <c r="BY29" s="736"/>
      <c r="BZ29" s="736"/>
      <c r="CA29" s="736"/>
      <c r="CB29" s="736"/>
      <c r="CC29" s="736"/>
      <c r="CD29" s="736"/>
      <c r="CE29" s="736"/>
      <c r="CF29" s="736"/>
      <c r="CG29" s="737"/>
      <c r="CH29" s="738">
        <v>-0.438</v>
      </c>
      <c r="CI29" s="739"/>
      <c r="CJ29" s="739"/>
      <c r="CK29" s="739"/>
      <c r="CL29" s="740"/>
      <c r="CM29" s="738">
        <v>236.87799999999999</v>
      </c>
      <c r="CN29" s="739"/>
      <c r="CO29" s="739"/>
      <c r="CP29" s="739"/>
      <c r="CQ29" s="740"/>
      <c r="CR29" s="738">
        <v>249</v>
      </c>
      <c r="CS29" s="739"/>
      <c r="CT29" s="739"/>
      <c r="CU29" s="739"/>
      <c r="CV29" s="740"/>
      <c r="CW29" s="738">
        <v>0.3</v>
      </c>
      <c r="CX29" s="739"/>
      <c r="CY29" s="739"/>
      <c r="CZ29" s="739"/>
      <c r="DA29" s="740"/>
      <c r="DB29" s="738" t="s">
        <v>476</v>
      </c>
      <c r="DC29" s="739"/>
      <c r="DD29" s="739"/>
      <c r="DE29" s="739"/>
      <c r="DF29" s="740"/>
      <c r="DG29" s="738" t="s">
        <v>476</v>
      </c>
      <c r="DH29" s="739"/>
      <c r="DI29" s="739"/>
      <c r="DJ29" s="739"/>
      <c r="DK29" s="740"/>
      <c r="DL29" s="738" t="s">
        <v>476</v>
      </c>
      <c r="DM29" s="739"/>
      <c r="DN29" s="739"/>
      <c r="DO29" s="739"/>
      <c r="DP29" s="740"/>
      <c r="DQ29" s="738" t="s">
        <v>476</v>
      </c>
      <c r="DR29" s="739"/>
      <c r="DS29" s="739"/>
      <c r="DT29" s="739"/>
      <c r="DU29" s="740"/>
      <c r="DV29" s="735"/>
      <c r="DW29" s="736"/>
      <c r="DX29" s="736"/>
      <c r="DY29" s="736"/>
      <c r="DZ29" s="741"/>
      <c r="EA29" s="214"/>
    </row>
    <row r="30" spans="1:131" ht="26.25" customHeight="1" x14ac:dyDescent="0.2">
      <c r="A30" s="226">
        <v>3</v>
      </c>
      <c r="B30" s="742" t="s">
        <v>381</v>
      </c>
      <c r="C30" s="743"/>
      <c r="D30" s="743"/>
      <c r="E30" s="743"/>
      <c r="F30" s="743"/>
      <c r="G30" s="743"/>
      <c r="H30" s="743"/>
      <c r="I30" s="743"/>
      <c r="J30" s="743"/>
      <c r="K30" s="743"/>
      <c r="L30" s="743"/>
      <c r="M30" s="743"/>
      <c r="N30" s="743"/>
      <c r="O30" s="743"/>
      <c r="P30" s="744"/>
      <c r="Q30" s="745">
        <v>31391.939999999995</v>
      </c>
      <c r="R30" s="746"/>
      <c r="S30" s="746"/>
      <c r="T30" s="746"/>
      <c r="U30" s="746"/>
      <c r="V30" s="746">
        <v>33264.75</v>
      </c>
      <c r="W30" s="746"/>
      <c r="X30" s="746"/>
      <c r="Y30" s="746"/>
      <c r="Z30" s="746"/>
      <c r="AA30" s="746">
        <v>-1872.8100000000049</v>
      </c>
      <c r="AB30" s="746"/>
      <c r="AC30" s="746"/>
      <c r="AD30" s="746"/>
      <c r="AE30" s="747"/>
      <c r="AF30" s="788">
        <v>4592</v>
      </c>
      <c r="AG30" s="746"/>
      <c r="AH30" s="746"/>
      <c r="AI30" s="746"/>
      <c r="AJ30" s="789"/>
      <c r="AK30" s="804">
        <v>4501.2240000000002</v>
      </c>
      <c r="AL30" s="800"/>
      <c r="AM30" s="800"/>
      <c r="AN30" s="800"/>
      <c r="AO30" s="800"/>
      <c r="AP30" s="800">
        <v>12106.374</v>
      </c>
      <c r="AQ30" s="800"/>
      <c r="AR30" s="800"/>
      <c r="AS30" s="800"/>
      <c r="AT30" s="800"/>
      <c r="AU30" s="800">
        <v>6486.2560000000003</v>
      </c>
      <c r="AV30" s="800"/>
      <c r="AW30" s="800"/>
      <c r="AX30" s="800"/>
      <c r="AY30" s="800"/>
      <c r="AZ30" s="801" t="s">
        <v>476</v>
      </c>
      <c r="BA30" s="801"/>
      <c r="BB30" s="801"/>
      <c r="BC30" s="801"/>
      <c r="BD30" s="801"/>
      <c r="BE30" s="802" t="s">
        <v>380</v>
      </c>
      <c r="BF30" s="802"/>
      <c r="BG30" s="802"/>
      <c r="BH30" s="802"/>
      <c r="BI30" s="803"/>
      <c r="BJ30" s="216"/>
      <c r="BK30" s="216"/>
      <c r="BL30" s="216"/>
      <c r="BM30" s="216"/>
      <c r="BN30" s="216"/>
      <c r="BO30" s="225"/>
      <c r="BP30" s="225"/>
      <c r="BQ30" s="222">
        <v>24</v>
      </c>
      <c r="BR30" s="223"/>
      <c r="BS30" s="735" t="s">
        <v>560</v>
      </c>
      <c r="BT30" s="736"/>
      <c r="BU30" s="736"/>
      <c r="BV30" s="736"/>
      <c r="BW30" s="736"/>
      <c r="BX30" s="736"/>
      <c r="BY30" s="736"/>
      <c r="BZ30" s="736"/>
      <c r="CA30" s="736"/>
      <c r="CB30" s="736"/>
      <c r="CC30" s="736"/>
      <c r="CD30" s="736"/>
      <c r="CE30" s="736"/>
      <c r="CF30" s="736"/>
      <c r="CG30" s="737"/>
      <c r="CH30" s="738">
        <v>1.1040000000000001</v>
      </c>
      <c r="CI30" s="739"/>
      <c r="CJ30" s="739"/>
      <c r="CK30" s="739"/>
      <c r="CL30" s="740"/>
      <c r="CM30" s="738">
        <v>195.989</v>
      </c>
      <c r="CN30" s="739"/>
      <c r="CO30" s="739"/>
      <c r="CP30" s="739"/>
      <c r="CQ30" s="740"/>
      <c r="CR30" s="738">
        <v>200</v>
      </c>
      <c r="CS30" s="739"/>
      <c r="CT30" s="739"/>
      <c r="CU30" s="739"/>
      <c r="CV30" s="740"/>
      <c r="CW30" s="738" t="s">
        <v>476</v>
      </c>
      <c r="CX30" s="739"/>
      <c r="CY30" s="739"/>
      <c r="CZ30" s="739"/>
      <c r="DA30" s="740"/>
      <c r="DB30" s="738" t="s">
        <v>476</v>
      </c>
      <c r="DC30" s="739"/>
      <c r="DD30" s="739"/>
      <c r="DE30" s="739"/>
      <c r="DF30" s="740"/>
      <c r="DG30" s="738" t="s">
        <v>476</v>
      </c>
      <c r="DH30" s="739"/>
      <c r="DI30" s="739"/>
      <c r="DJ30" s="739"/>
      <c r="DK30" s="740"/>
      <c r="DL30" s="738" t="s">
        <v>476</v>
      </c>
      <c r="DM30" s="739"/>
      <c r="DN30" s="739"/>
      <c r="DO30" s="739"/>
      <c r="DP30" s="740"/>
      <c r="DQ30" s="738" t="s">
        <v>476</v>
      </c>
      <c r="DR30" s="739"/>
      <c r="DS30" s="739"/>
      <c r="DT30" s="739"/>
      <c r="DU30" s="740"/>
      <c r="DV30" s="735"/>
      <c r="DW30" s="736"/>
      <c r="DX30" s="736"/>
      <c r="DY30" s="736"/>
      <c r="DZ30" s="741"/>
      <c r="EA30" s="214"/>
    </row>
    <row r="31" spans="1:131" ht="26.25" customHeight="1" x14ac:dyDescent="0.2">
      <c r="A31" s="226">
        <v>4</v>
      </c>
      <c r="B31" s="742" t="s">
        <v>382</v>
      </c>
      <c r="C31" s="743"/>
      <c r="D31" s="743"/>
      <c r="E31" s="743"/>
      <c r="F31" s="743"/>
      <c r="G31" s="743"/>
      <c r="H31" s="743"/>
      <c r="I31" s="743"/>
      <c r="J31" s="743"/>
      <c r="K31" s="743"/>
      <c r="L31" s="743"/>
      <c r="M31" s="743"/>
      <c r="N31" s="743"/>
      <c r="O31" s="743"/>
      <c r="P31" s="744"/>
      <c r="Q31" s="745">
        <v>12297.337</v>
      </c>
      <c r="R31" s="746"/>
      <c r="S31" s="746"/>
      <c r="T31" s="746"/>
      <c r="U31" s="746"/>
      <c r="V31" s="746">
        <v>7500.6570000000002</v>
      </c>
      <c r="W31" s="746"/>
      <c r="X31" s="746"/>
      <c r="Y31" s="746"/>
      <c r="Z31" s="746"/>
      <c r="AA31" s="746">
        <v>4796.6799999999994</v>
      </c>
      <c r="AB31" s="746"/>
      <c r="AC31" s="746"/>
      <c r="AD31" s="746"/>
      <c r="AE31" s="747"/>
      <c r="AF31" s="788">
        <v>38862</v>
      </c>
      <c r="AG31" s="746"/>
      <c r="AH31" s="746"/>
      <c r="AI31" s="746"/>
      <c r="AJ31" s="789"/>
      <c r="AK31" s="804" t="s">
        <v>476</v>
      </c>
      <c r="AL31" s="800"/>
      <c r="AM31" s="800"/>
      <c r="AN31" s="800"/>
      <c r="AO31" s="800"/>
      <c r="AP31" s="800">
        <v>132.07400000000001</v>
      </c>
      <c r="AQ31" s="800"/>
      <c r="AR31" s="800"/>
      <c r="AS31" s="800"/>
      <c r="AT31" s="800"/>
      <c r="AU31" s="800" t="s">
        <v>476</v>
      </c>
      <c r="AV31" s="800"/>
      <c r="AW31" s="800"/>
      <c r="AX31" s="800"/>
      <c r="AY31" s="800"/>
      <c r="AZ31" s="801" t="s">
        <v>476</v>
      </c>
      <c r="BA31" s="801"/>
      <c r="BB31" s="801"/>
      <c r="BC31" s="801"/>
      <c r="BD31" s="801"/>
      <c r="BE31" s="802" t="s">
        <v>380</v>
      </c>
      <c r="BF31" s="802"/>
      <c r="BG31" s="802"/>
      <c r="BH31" s="802"/>
      <c r="BI31" s="803"/>
      <c r="BJ31" s="216"/>
      <c r="BK31" s="216"/>
      <c r="BL31" s="216"/>
      <c r="BM31" s="216"/>
      <c r="BN31" s="216"/>
      <c r="BO31" s="225"/>
      <c r="BP31" s="225"/>
      <c r="BQ31" s="222">
        <v>25</v>
      </c>
      <c r="BR31" s="223"/>
      <c r="BS31" s="735"/>
      <c r="BT31" s="736"/>
      <c r="BU31" s="736"/>
      <c r="BV31" s="736"/>
      <c r="BW31" s="736"/>
      <c r="BX31" s="736"/>
      <c r="BY31" s="736"/>
      <c r="BZ31" s="736"/>
      <c r="CA31" s="736"/>
      <c r="CB31" s="736"/>
      <c r="CC31" s="736"/>
      <c r="CD31" s="736"/>
      <c r="CE31" s="736"/>
      <c r="CF31" s="736"/>
      <c r="CG31" s="737"/>
      <c r="CH31" s="738"/>
      <c r="CI31" s="739"/>
      <c r="CJ31" s="739"/>
      <c r="CK31" s="739"/>
      <c r="CL31" s="740"/>
      <c r="CM31" s="738"/>
      <c r="CN31" s="739"/>
      <c r="CO31" s="739"/>
      <c r="CP31" s="739"/>
      <c r="CQ31" s="740"/>
      <c r="CR31" s="738"/>
      <c r="CS31" s="739"/>
      <c r="CT31" s="739"/>
      <c r="CU31" s="739"/>
      <c r="CV31" s="740"/>
      <c r="CW31" s="738"/>
      <c r="CX31" s="739"/>
      <c r="CY31" s="739"/>
      <c r="CZ31" s="739"/>
      <c r="DA31" s="740"/>
      <c r="DB31" s="738"/>
      <c r="DC31" s="739"/>
      <c r="DD31" s="739"/>
      <c r="DE31" s="739"/>
      <c r="DF31" s="740"/>
      <c r="DG31" s="738"/>
      <c r="DH31" s="739"/>
      <c r="DI31" s="739"/>
      <c r="DJ31" s="739"/>
      <c r="DK31" s="740"/>
      <c r="DL31" s="738"/>
      <c r="DM31" s="739"/>
      <c r="DN31" s="739"/>
      <c r="DO31" s="739"/>
      <c r="DP31" s="740"/>
      <c r="DQ31" s="738"/>
      <c r="DR31" s="739"/>
      <c r="DS31" s="739"/>
      <c r="DT31" s="739"/>
      <c r="DU31" s="740"/>
      <c r="DV31" s="735"/>
      <c r="DW31" s="736"/>
      <c r="DX31" s="736"/>
      <c r="DY31" s="736"/>
      <c r="DZ31" s="741"/>
      <c r="EA31" s="214"/>
    </row>
    <row r="32" spans="1:131" ht="26.25" customHeight="1" x14ac:dyDescent="0.2">
      <c r="A32" s="226">
        <v>5</v>
      </c>
      <c r="B32" s="742" t="s">
        <v>383</v>
      </c>
      <c r="C32" s="743"/>
      <c r="D32" s="743"/>
      <c r="E32" s="743"/>
      <c r="F32" s="743"/>
      <c r="G32" s="743"/>
      <c r="H32" s="743"/>
      <c r="I32" s="743"/>
      <c r="J32" s="743"/>
      <c r="K32" s="743"/>
      <c r="L32" s="743"/>
      <c r="M32" s="743"/>
      <c r="N32" s="743"/>
      <c r="O32" s="743"/>
      <c r="P32" s="744"/>
      <c r="Q32" s="745">
        <v>1883.6239999999998</v>
      </c>
      <c r="R32" s="746"/>
      <c r="S32" s="746"/>
      <c r="T32" s="746"/>
      <c r="U32" s="746"/>
      <c r="V32" s="746">
        <v>1734.0740000000001</v>
      </c>
      <c r="W32" s="746"/>
      <c r="X32" s="746"/>
      <c r="Y32" s="746"/>
      <c r="Z32" s="746"/>
      <c r="AA32" s="746">
        <v>149.54999999999973</v>
      </c>
      <c r="AB32" s="746"/>
      <c r="AC32" s="746"/>
      <c r="AD32" s="746"/>
      <c r="AE32" s="747"/>
      <c r="AF32" s="788">
        <v>2445</v>
      </c>
      <c r="AG32" s="746"/>
      <c r="AH32" s="746"/>
      <c r="AI32" s="746"/>
      <c r="AJ32" s="789"/>
      <c r="AK32" s="804" t="s">
        <v>476</v>
      </c>
      <c r="AL32" s="800"/>
      <c r="AM32" s="800"/>
      <c r="AN32" s="800"/>
      <c r="AO32" s="800"/>
      <c r="AP32" s="800">
        <v>2465.605</v>
      </c>
      <c r="AQ32" s="800"/>
      <c r="AR32" s="800"/>
      <c r="AS32" s="800"/>
      <c r="AT32" s="800"/>
      <c r="AU32" s="800" t="s">
        <v>476</v>
      </c>
      <c r="AV32" s="800"/>
      <c r="AW32" s="800"/>
      <c r="AX32" s="800"/>
      <c r="AY32" s="800"/>
      <c r="AZ32" s="801" t="s">
        <v>476</v>
      </c>
      <c r="BA32" s="801"/>
      <c r="BB32" s="801"/>
      <c r="BC32" s="801"/>
      <c r="BD32" s="801"/>
      <c r="BE32" s="802" t="s">
        <v>380</v>
      </c>
      <c r="BF32" s="802"/>
      <c r="BG32" s="802"/>
      <c r="BH32" s="802"/>
      <c r="BI32" s="803"/>
      <c r="BJ32" s="216"/>
      <c r="BK32" s="216"/>
      <c r="BL32" s="216"/>
      <c r="BM32" s="216"/>
      <c r="BN32" s="216"/>
      <c r="BO32" s="225"/>
      <c r="BP32" s="225"/>
      <c r="BQ32" s="222">
        <v>26</v>
      </c>
      <c r="BR32" s="223"/>
      <c r="BS32" s="735"/>
      <c r="BT32" s="736"/>
      <c r="BU32" s="736"/>
      <c r="BV32" s="736"/>
      <c r="BW32" s="736"/>
      <c r="BX32" s="736"/>
      <c r="BY32" s="736"/>
      <c r="BZ32" s="736"/>
      <c r="CA32" s="736"/>
      <c r="CB32" s="736"/>
      <c r="CC32" s="736"/>
      <c r="CD32" s="736"/>
      <c r="CE32" s="736"/>
      <c r="CF32" s="736"/>
      <c r="CG32" s="737"/>
      <c r="CH32" s="738"/>
      <c r="CI32" s="739"/>
      <c r="CJ32" s="739"/>
      <c r="CK32" s="739"/>
      <c r="CL32" s="740"/>
      <c r="CM32" s="738"/>
      <c r="CN32" s="739"/>
      <c r="CO32" s="739"/>
      <c r="CP32" s="739"/>
      <c r="CQ32" s="740"/>
      <c r="CR32" s="738"/>
      <c r="CS32" s="739"/>
      <c r="CT32" s="739"/>
      <c r="CU32" s="739"/>
      <c r="CV32" s="740"/>
      <c r="CW32" s="738"/>
      <c r="CX32" s="739"/>
      <c r="CY32" s="739"/>
      <c r="CZ32" s="739"/>
      <c r="DA32" s="740"/>
      <c r="DB32" s="738"/>
      <c r="DC32" s="739"/>
      <c r="DD32" s="739"/>
      <c r="DE32" s="739"/>
      <c r="DF32" s="740"/>
      <c r="DG32" s="738"/>
      <c r="DH32" s="739"/>
      <c r="DI32" s="739"/>
      <c r="DJ32" s="739"/>
      <c r="DK32" s="740"/>
      <c r="DL32" s="738"/>
      <c r="DM32" s="739"/>
      <c r="DN32" s="739"/>
      <c r="DO32" s="739"/>
      <c r="DP32" s="740"/>
      <c r="DQ32" s="738"/>
      <c r="DR32" s="739"/>
      <c r="DS32" s="739"/>
      <c r="DT32" s="739"/>
      <c r="DU32" s="740"/>
      <c r="DV32" s="735"/>
      <c r="DW32" s="736"/>
      <c r="DX32" s="736"/>
      <c r="DY32" s="736"/>
      <c r="DZ32" s="741"/>
      <c r="EA32" s="214"/>
    </row>
    <row r="33" spans="1:131" ht="26.25" customHeight="1" x14ac:dyDescent="0.2">
      <c r="A33" s="226">
        <v>6</v>
      </c>
      <c r="B33" s="742" t="s">
        <v>384</v>
      </c>
      <c r="C33" s="743"/>
      <c r="D33" s="743"/>
      <c r="E33" s="743"/>
      <c r="F33" s="743"/>
      <c r="G33" s="743"/>
      <c r="H33" s="743"/>
      <c r="I33" s="743"/>
      <c r="J33" s="743"/>
      <c r="K33" s="743"/>
      <c r="L33" s="743"/>
      <c r="M33" s="743"/>
      <c r="N33" s="743"/>
      <c r="O33" s="743"/>
      <c r="P33" s="744"/>
      <c r="Q33" s="745">
        <v>4362.5360000000001</v>
      </c>
      <c r="R33" s="746"/>
      <c r="S33" s="746"/>
      <c r="T33" s="746"/>
      <c r="U33" s="746"/>
      <c r="V33" s="746">
        <v>3645.8150000000001</v>
      </c>
      <c r="W33" s="746"/>
      <c r="X33" s="746"/>
      <c r="Y33" s="746"/>
      <c r="Z33" s="746"/>
      <c r="AA33" s="746">
        <v>716.721</v>
      </c>
      <c r="AB33" s="746"/>
      <c r="AC33" s="746"/>
      <c r="AD33" s="746"/>
      <c r="AE33" s="747"/>
      <c r="AF33" s="788">
        <v>14923</v>
      </c>
      <c r="AG33" s="746"/>
      <c r="AH33" s="746"/>
      <c r="AI33" s="746"/>
      <c r="AJ33" s="789"/>
      <c r="AK33" s="804" t="s">
        <v>476</v>
      </c>
      <c r="AL33" s="800"/>
      <c r="AM33" s="800"/>
      <c r="AN33" s="800"/>
      <c r="AO33" s="800"/>
      <c r="AP33" s="800">
        <v>4626.5879999999997</v>
      </c>
      <c r="AQ33" s="800"/>
      <c r="AR33" s="800"/>
      <c r="AS33" s="800"/>
      <c r="AT33" s="800"/>
      <c r="AU33" s="800" t="s">
        <v>476</v>
      </c>
      <c r="AV33" s="800"/>
      <c r="AW33" s="800"/>
      <c r="AX33" s="800"/>
      <c r="AY33" s="800"/>
      <c r="AZ33" s="801" t="s">
        <v>476</v>
      </c>
      <c r="BA33" s="801"/>
      <c r="BB33" s="801"/>
      <c r="BC33" s="801"/>
      <c r="BD33" s="801"/>
      <c r="BE33" s="802" t="s">
        <v>380</v>
      </c>
      <c r="BF33" s="802"/>
      <c r="BG33" s="802"/>
      <c r="BH33" s="802"/>
      <c r="BI33" s="803"/>
      <c r="BJ33" s="216"/>
      <c r="BK33" s="216"/>
      <c r="BL33" s="216"/>
      <c r="BM33" s="216"/>
      <c r="BN33" s="216"/>
      <c r="BO33" s="225"/>
      <c r="BP33" s="225"/>
      <c r="BQ33" s="222">
        <v>27</v>
      </c>
      <c r="BR33" s="223"/>
      <c r="BS33" s="735"/>
      <c r="BT33" s="736"/>
      <c r="BU33" s="736"/>
      <c r="BV33" s="736"/>
      <c r="BW33" s="736"/>
      <c r="BX33" s="736"/>
      <c r="BY33" s="736"/>
      <c r="BZ33" s="736"/>
      <c r="CA33" s="736"/>
      <c r="CB33" s="736"/>
      <c r="CC33" s="736"/>
      <c r="CD33" s="736"/>
      <c r="CE33" s="736"/>
      <c r="CF33" s="736"/>
      <c r="CG33" s="737"/>
      <c r="CH33" s="738"/>
      <c r="CI33" s="739"/>
      <c r="CJ33" s="739"/>
      <c r="CK33" s="739"/>
      <c r="CL33" s="740"/>
      <c r="CM33" s="738"/>
      <c r="CN33" s="739"/>
      <c r="CO33" s="739"/>
      <c r="CP33" s="739"/>
      <c r="CQ33" s="740"/>
      <c r="CR33" s="738"/>
      <c r="CS33" s="739"/>
      <c r="CT33" s="739"/>
      <c r="CU33" s="739"/>
      <c r="CV33" s="740"/>
      <c r="CW33" s="738"/>
      <c r="CX33" s="739"/>
      <c r="CY33" s="739"/>
      <c r="CZ33" s="739"/>
      <c r="DA33" s="740"/>
      <c r="DB33" s="738"/>
      <c r="DC33" s="739"/>
      <c r="DD33" s="739"/>
      <c r="DE33" s="739"/>
      <c r="DF33" s="740"/>
      <c r="DG33" s="738"/>
      <c r="DH33" s="739"/>
      <c r="DI33" s="739"/>
      <c r="DJ33" s="739"/>
      <c r="DK33" s="740"/>
      <c r="DL33" s="738"/>
      <c r="DM33" s="739"/>
      <c r="DN33" s="739"/>
      <c r="DO33" s="739"/>
      <c r="DP33" s="740"/>
      <c r="DQ33" s="738"/>
      <c r="DR33" s="739"/>
      <c r="DS33" s="739"/>
      <c r="DT33" s="739"/>
      <c r="DU33" s="740"/>
      <c r="DV33" s="735"/>
      <c r="DW33" s="736"/>
      <c r="DX33" s="736"/>
      <c r="DY33" s="736"/>
      <c r="DZ33" s="741"/>
      <c r="EA33" s="214"/>
    </row>
    <row r="34" spans="1:131" ht="26.25" customHeight="1" x14ac:dyDescent="0.2">
      <c r="A34" s="226">
        <v>7</v>
      </c>
      <c r="B34" s="742" t="s">
        <v>385</v>
      </c>
      <c r="C34" s="743"/>
      <c r="D34" s="743"/>
      <c r="E34" s="743"/>
      <c r="F34" s="743"/>
      <c r="G34" s="743"/>
      <c r="H34" s="743"/>
      <c r="I34" s="743"/>
      <c r="J34" s="743"/>
      <c r="K34" s="743"/>
      <c r="L34" s="743"/>
      <c r="M34" s="743"/>
      <c r="N34" s="743"/>
      <c r="O34" s="743"/>
      <c r="P34" s="744"/>
      <c r="Q34" s="745">
        <v>692.33</v>
      </c>
      <c r="R34" s="746"/>
      <c r="S34" s="746"/>
      <c r="T34" s="746"/>
      <c r="U34" s="746"/>
      <c r="V34" s="746">
        <v>592.58799999999997</v>
      </c>
      <c r="W34" s="746"/>
      <c r="X34" s="746"/>
      <c r="Y34" s="746"/>
      <c r="Z34" s="746"/>
      <c r="AA34" s="746">
        <v>99.742000000000075</v>
      </c>
      <c r="AB34" s="746"/>
      <c r="AC34" s="746"/>
      <c r="AD34" s="746"/>
      <c r="AE34" s="747"/>
      <c r="AF34" s="788">
        <v>999</v>
      </c>
      <c r="AG34" s="746"/>
      <c r="AH34" s="746"/>
      <c r="AI34" s="746"/>
      <c r="AJ34" s="789"/>
      <c r="AK34" s="804" t="s">
        <v>476</v>
      </c>
      <c r="AL34" s="800"/>
      <c r="AM34" s="800"/>
      <c r="AN34" s="800"/>
      <c r="AO34" s="800"/>
      <c r="AP34" s="800" t="s">
        <v>476</v>
      </c>
      <c r="AQ34" s="800"/>
      <c r="AR34" s="800"/>
      <c r="AS34" s="800"/>
      <c r="AT34" s="800"/>
      <c r="AU34" s="800" t="s">
        <v>476</v>
      </c>
      <c r="AV34" s="800"/>
      <c r="AW34" s="800"/>
      <c r="AX34" s="800"/>
      <c r="AY34" s="800"/>
      <c r="AZ34" s="801" t="s">
        <v>476</v>
      </c>
      <c r="BA34" s="801"/>
      <c r="BB34" s="801"/>
      <c r="BC34" s="801"/>
      <c r="BD34" s="801"/>
      <c r="BE34" s="802" t="s">
        <v>380</v>
      </c>
      <c r="BF34" s="802"/>
      <c r="BG34" s="802"/>
      <c r="BH34" s="802"/>
      <c r="BI34" s="803"/>
      <c r="BJ34" s="216"/>
      <c r="BK34" s="216"/>
      <c r="BL34" s="216"/>
      <c r="BM34" s="216"/>
      <c r="BN34" s="216"/>
      <c r="BO34" s="225"/>
      <c r="BP34" s="225"/>
      <c r="BQ34" s="222">
        <v>28</v>
      </c>
      <c r="BR34" s="223"/>
      <c r="BS34" s="735"/>
      <c r="BT34" s="736"/>
      <c r="BU34" s="736"/>
      <c r="BV34" s="736"/>
      <c r="BW34" s="736"/>
      <c r="BX34" s="736"/>
      <c r="BY34" s="736"/>
      <c r="BZ34" s="736"/>
      <c r="CA34" s="736"/>
      <c r="CB34" s="736"/>
      <c r="CC34" s="736"/>
      <c r="CD34" s="736"/>
      <c r="CE34" s="736"/>
      <c r="CF34" s="736"/>
      <c r="CG34" s="737"/>
      <c r="CH34" s="738"/>
      <c r="CI34" s="739"/>
      <c r="CJ34" s="739"/>
      <c r="CK34" s="739"/>
      <c r="CL34" s="740"/>
      <c r="CM34" s="738"/>
      <c r="CN34" s="739"/>
      <c r="CO34" s="739"/>
      <c r="CP34" s="739"/>
      <c r="CQ34" s="740"/>
      <c r="CR34" s="738"/>
      <c r="CS34" s="739"/>
      <c r="CT34" s="739"/>
      <c r="CU34" s="739"/>
      <c r="CV34" s="740"/>
      <c r="CW34" s="738"/>
      <c r="CX34" s="739"/>
      <c r="CY34" s="739"/>
      <c r="CZ34" s="739"/>
      <c r="DA34" s="740"/>
      <c r="DB34" s="738"/>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x14ac:dyDescent="0.2">
      <c r="A35" s="226">
        <v>8</v>
      </c>
      <c r="B35" s="742" t="s">
        <v>386</v>
      </c>
      <c r="C35" s="743"/>
      <c r="D35" s="743"/>
      <c r="E35" s="743"/>
      <c r="F35" s="743"/>
      <c r="G35" s="743"/>
      <c r="H35" s="743"/>
      <c r="I35" s="743"/>
      <c r="J35" s="743"/>
      <c r="K35" s="743"/>
      <c r="L35" s="743"/>
      <c r="M35" s="743"/>
      <c r="N35" s="743"/>
      <c r="O35" s="743"/>
      <c r="P35" s="744"/>
      <c r="Q35" s="745">
        <v>3029.4830000000002</v>
      </c>
      <c r="R35" s="746"/>
      <c r="S35" s="746"/>
      <c r="T35" s="746"/>
      <c r="U35" s="746"/>
      <c r="V35" s="746">
        <v>2448.7429999999999</v>
      </c>
      <c r="W35" s="746"/>
      <c r="X35" s="746"/>
      <c r="Y35" s="746"/>
      <c r="Z35" s="746"/>
      <c r="AA35" s="746">
        <v>580.74000000000024</v>
      </c>
      <c r="AB35" s="746"/>
      <c r="AC35" s="746"/>
      <c r="AD35" s="746"/>
      <c r="AE35" s="747"/>
      <c r="AF35" s="788">
        <v>15803</v>
      </c>
      <c r="AG35" s="746"/>
      <c r="AH35" s="746"/>
      <c r="AI35" s="746"/>
      <c r="AJ35" s="789"/>
      <c r="AK35" s="804" t="s">
        <v>476</v>
      </c>
      <c r="AL35" s="800"/>
      <c r="AM35" s="800"/>
      <c r="AN35" s="800"/>
      <c r="AO35" s="800"/>
      <c r="AP35" s="800" t="s">
        <v>476</v>
      </c>
      <c r="AQ35" s="800"/>
      <c r="AR35" s="800"/>
      <c r="AS35" s="800"/>
      <c r="AT35" s="800"/>
      <c r="AU35" s="800" t="s">
        <v>476</v>
      </c>
      <c r="AV35" s="800"/>
      <c r="AW35" s="800"/>
      <c r="AX35" s="800"/>
      <c r="AY35" s="800"/>
      <c r="AZ35" s="801" t="s">
        <v>476</v>
      </c>
      <c r="BA35" s="801"/>
      <c r="BB35" s="801"/>
      <c r="BC35" s="801"/>
      <c r="BD35" s="801"/>
      <c r="BE35" s="802" t="s">
        <v>380</v>
      </c>
      <c r="BF35" s="802"/>
      <c r="BG35" s="802"/>
      <c r="BH35" s="802"/>
      <c r="BI35" s="803"/>
      <c r="BJ35" s="216"/>
      <c r="BK35" s="216"/>
      <c r="BL35" s="216"/>
      <c r="BM35" s="216"/>
      <c r="BN35" s="216"/>
      <c r="BO35" s="225"/>
      <c r="BP35" s="225"/>
      <c r="BQ35" s="222">
        <v>29</v>
      </c>
      <c r="BR35" s="223"/>
      <c r="BS35" s="735"/>
      <c r="BT35" s="736"/>
      <c r="BU35" s="736"/>
      <c r="BV35" s="736"/>
      <c r="BW35" s="736"/>
      <c r="BX35" s="736"/>
      <c r="BY35" s="736"/>
      <c r="BZ35" s="736"/>
      <c r="CA35" s="736"/>
      <c r="CB35" s="736"/>
      <c r="CC35" s="736"/>
      <c r="CD35" s="736"/>
      <c r="CE35" s="736"/>
      <c r="CF35" s="736"/>
      <c r="CG35" s="737"/>
      <c r="CH35" s="738"/>
      <c r="CI35" s="739"/>
      <c r="CJ35" s="739"/>
      <c r="CK35" s="739"/>
      <c r="CL35" s="740"/>
      <c r="CM35" s="738"/>
      <c r="CN35" s="739"/>
      <c r="CO35" s="739"/>
      <c r="CP35" s="739"/>
      <c r="CQ35" s="740"/>
      <c r="CR35" s="738"/>
      <c r="CS35" s="739"/>
      <c r="CT35" s="739"/>
      <c r="CU35" s="739"/>
      <c r="CV35" s="740"/>
      <c r="CW35" s="738"/>
      <c r="CX35" s="739"/>
      <c r="CY35" s="739"/>
      <c r="CZ35" s="739"/>
      <c r="DA35" s="740"/>
      <c r="DB35" s="738"/>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x14ac:dyDescent="0.2">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c r="BT36" s="736"/>
      <c r="BU36" s="736"/>
      <c r="BV36" s="736"/>
      <c r="BW36" s="736"/>
      <c r="BX36" s="736"/>
      <c r="BY36" s="736"/>
      <c r="BZ36" s="736"/>
      <c r="CA36" s="736"/>
      <c r="CB36" s="736"/>
      <c r="CC36" s="736"/>
      <c r="CD36" s="736"/>
      <c r="CE36" s="736"/>
      <c r="CF36" s="736"/>
      <c r="CG36" s="737"/>
      <c r="CH36" s="738"/>
      <c r="CI36" s="739"/>
      <c r="CJ36" s="739"/>
      <c r="CK36" s="739"/>
      <c r="CL36" s="740"/>
      <c r="CM36" s="738"/>
      <c r="CN36" s="739"/>
      <c r="CO36" s="739"/>
      <c r="CP36" s="739"/>
      <c r="CQ36" s="740"/>
      <c r="CR36" s="738"/>
      <c r="CS36" s="739"/>
      <c r="CT36" s="739"/>
      <c r="CU36" s="739"/>
      <c r="CV36" s="740"/>
      <c r="CW36" s="738"/>
      <c r="CX36" s="739"/>
      <c r="CY36" s="739"/>
      <c r="CZ36" s="739"/>
      <c r="DA36" s="740"/>
      <c r="DB36" s="738"/>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c r="BT37" s="736"/>
      <c r="BU37" s="736"/>
      <c r="BV37" s="736"/>
      <c r="BW37" s="736"/>
      <c r="BX37" s="736"/>
      <c r="BY37" s="736"/>
      <c r="BZ37" s="736"/>
      <c r="CA37" s="736"/>
      <c r="CB37" s="736"/>
      <c r="CC37" s="736"/>
      <c r="CD37" s="736"/>
      <c r="CE37" s="736"/>
      <c r="CF37" s="736"/>
      <c r="CG37" s="737"/>
      <c r="CH37" s="738"/>
      <c r="CI37" s="739"/>
      <c r="CJ37" s="739"/>
      <c r="CK37" s="739"/>
      <c r="CL37" s="740"/>
      <c r="CM37" s="738"/>
      <c r="CN37" s="739"/>
      <c r="CO37" s="739"/>
      <c r="CP37" s="739"/>
      <c r="CQ37" s="740"/>
      <c r="CR37" s="738"/>
      <c r="CS37" s="739"/>
      <c r="CT37" s="739"/>
      <c r="CU37" s="739"/>
      <c r="CV37" s="740"/>
      <c r="CW37" s="738"/>
      <c r="CX37" s="739"/>
      <c r="CY37" s="739"/>
      <c r="CZ37" s="739"/>
      <c r="DA37" s="740"/>
      <c r="DB37" s="738"/>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387</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366</v>
      </c>
      <c r="B63" s="751" t="s">
        <v>388</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81625</v>
      </c>
      <c r="AG63" s="819"/>
      <c r="AH63" s="819"/>
      <c r="AI63" s="819"/>
      <c r="AJ63" s="820"/>
      <c r="AK63" s="821"/>
      <c r="AL63" s="816"/>
      <c r="AM63" s="816"/>
      <c r="AN63" s="816"/>
      <c r="AO63" s="816"/>
      <c r="AP63" s="819">
        <v>36545.832999999999</v>
      </c>
      <c r="AQ63" s="819"/>
      <c r="AR63" s="819"/>
      <c r="AS63" s="819"/>
      <c r="AT63" s="819"/>
      <c r="AU63" s="819">
        <v>17068.885000000002</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389</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390</v>
      </c>
      <c r="B66" s="690"/>
      <c r="C66" s="690"/>
      <c r="D66" s="690"/>
      <c r="E66" s="690"/>
      <c r="F66" s="690"/>
      <c r="G66" s="690"/>
      <c r="H66" s="690"/>
      <c r="I66" s="690"/>
      <c r="J66" s="690"/>
      <c r="K66" s="690"/>
      <c r="L66" s="690"/>
      <c r="M66" s="690"/>
      <c r="N66" s="690"/>
      <c r="O66" s="690"/>
      <c r="P66" s="691"/>
      <c r="Q66" s="695" t="s">
        <v>370</v>
      </c>
      <c r="R66" s="696"/>
      <c r="S66" s="696"/>
      <c r="T66" s="696"/>
      <c r="U66" s="697"/>
      <c r="V66" s="695" t="s">
        <v>371</v>
      </c>
      <c r="W66" s="696"/>
      <c r="X66" s="696"/>
      <c r="Y66" s="696"/>
      <c r="Z66" s="697"/>
      <c r="AA66" s="695" t="s">
        <v>372</v>
      </c>
      <c r="AB66" s="696"/>
      <c r="AC66" s="696"/>
      <c r="AD66" s="696"/>
      <c r="AE66" s="697"/>
      <c r="AF66" s="831" t="s">
        <v>373</v>
      </c>
      <c r="AG66" s="783"/>
      <c r="AH66" s="783"/>
      <c r="AI66" s="783"/>
      <c r="AJ66" s="832"/>
      <c r="AK66" s="695" t="s">
        <v>374</v>
      </c>
      <c r="AL66" s="690"/>
      <c r="AM66" s="690"/>
      <c r="AN66" s="690"/>
      <c r="AO66" s="691"/>
      <c r="AP66" s="695" t="s">
        <v>375</v>
      </c>
      <c r="AQ66" s="696"/>
      <c r="AR66" s="696"/>
      <c r="AS66" s="696"/>
      <c r="AT66" s="697"/>
      <c r="AU66" s="695" t="s">
        <v>391</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t="s">
        <v>536</v>
      </c>
      <c r="C68" s="847"/>
      <c r="D68" s="847"/>
      <c r="E68" s="847"/>
      <c r="F68" s="847"/>
      <c r="G68" s="847"/>
      <c r="H68" s="847"/>
      <c r="I68" s="847"/>
      <c r="J68" s="847"/>
      <c r="K68" s="847"/>
      <c r="L68" s="847"/>
      <c r="M68" s="847"/>
      <c r="N68" s="847"/>
      <c r="O68" s="847"/>
      <c r="P68" s="848"/>
      <c r="Q68" s="849">
        <v>3073.5700959999999</v>
      </c>
      <c r="R68" s="843"/>
      <c r="S68" s="843"/>
      <c r="T68" s="843"/>
      <c r="U68" s="843"/>
      <c r="V68" s="843">
        <v>2361.6289630000001</v>
      </c>
      <c r="W68" s="843"/>
      <c r="X68" s="843"/>
      <c r="Y68" s="843"/>
      <c r="Z68" s="843"/>
      <c r="AA68" s="843">
        <v>711.94113300000004</v>
      </c>
      <c r="AB68" s="843"/>
      <c r="AC68" s="843"/>
      <c r="AD68" s="843"/>
      <c r="AE68" s="843"/>
      <c r="AF68" s="843">
        <v>695.25113299999998</v>
      </c>
      <c r="AG68" s="843"/>
      <c r="AH68" s="843"/>
      <c r="AI68" s="843"/>
      <c r="AJ68" s="843"/>
      <c r="AK68" s="843" t="s">
        <v>476</v>
      </c>
      <c r="AL68" s="843"/>
      <c r="AM68" s="843"/>
      <c r="AN68" s="843"/>
      <c r="AO68" s="843"/>
      <c r="AP68" s="843">
        <v>3470</v>
      </c>
      <c r="AQ68" s="843"/>
      <c r="AR68" s="843"/>
      <c r="AS68" s="843"/>
      <c r="AT68" s="843"/>
      <c r="AU68" s="843" t="s">
        <v>476</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366</v>
      </c>
      <c r="B88" s="751" t="s">
        <v>392</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695.25113299999998</v>
      </c>
      <c r="AG88" s="819"/>
      <c r="AH88" s="819"/>
      <c r="AI88" s="819"/>
      <c r="AJ88" s="819"/>
      <c r="AK88" s="816"/>
      <c r="AL88" s="816"/>
      <c r="AM88" s="816"/>
      <c r="AN88" s="816"/>
      <c r="AO88" s="816"/>
      <c r="AP88" s="819">
        <v>3470</v>
      </c>
      <c r="AQ88" s="819"/>
      <c r="AR88" s="819"/>
      <c r="AS88" s="819"/>
      <c r="AT88" s="819"/>
      <c r="AU88" s="819"/>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366</v>
      </c>
      <c r="BR102" s="751" t="s">
        <v>393</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9771.3850000000002</v>
      </c>
      <c r="CS102" s="829"/>
      <c r="CT102" s="829"/>
      <c r="CU102" s="829"/>
      <c r="CV102" s="868"/>
      <c r="CW102" s="867">
        <v>2984.6910000000003</v>
      </c>
      <c r="CX102" s="829"/>
      <c r="CY102" s="829"/>
      <c r="CZ102" s="829"/>
      <c r="DA102" s="868"/>
      <c r="DB102" s="867">
        <v>464.82400000000001</v>
      </c>
      <c r="DC102" s="829"/>
      <c r="DD102" s="829"/>
      <c r="DE102" s="829"/>
      <c r="DF102" s="868"/>
      <c r="DG102" s="867">
        <v>0</v>
      </c>
      <c r="DH102" s="829"/>
      <c r="DI102" s="829"/>
      <c r="DJ102" s="829"/>
      <c r="DK102" s="868"/>
      <c r="DL102" s="867">
        <v>25.524999999999999</v>
      </c>
      <c r="DM102" s="829"/>
      <c r="DN102" s="829"/>
      <c r="DO102" s="829"/>
      <c r="DP102" s="868"/>
      <c r="DQ102" s="867">
        <v>118.702</v>
      </c>
      <c r="DR102" s="829"/>
      <c r="DS102" s="829"/>
      <c r="DT102" s="829"/>
      <c r="DU102" s="868"/>
      <c r="DV102" s="751">
        <v>0</v>
      </c>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394</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395</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396</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397</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398</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399</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400</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401</v>
      </c>
      <c r="AB109" s="870"/>
      <c r="AC109" s="870"/>
      <c r="AD109" s="870"/>
      <c r="AE109" s="871"/>
      <c r="AF109" s="869" t="s">
        <v>299</v>
      </c>
      <c r="AG109" s="870"/>
      <c r="AH109" s="870"/>
      <c r="AI109" s="870"/>
      <c r="AJ109" s="871"/>
      <c r="AK109" s="869" t="s">
        <v>298</v>
      </c>
      <c r="AL109" s="870"/>
      <c r="AM109" s="870"/>
      <c r="AN109" s="870"/>
      <c r="AO109" s="871"/>
      <c r="AP109" s="869" t="s">
        <v>402</v>
      </c>
      <c r="AQ109" s="870"/>
      <c r="AR109" s="870"/>
      <c r="AS109" s="870"/>
      <c r="AT109" s="872"/>
      <c r="AU109" s="889" t="s">
        <v>400</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401</v>
      </c>
      <c r="BR109" s="870"/>
      <c r="BS109" s="870"/>
      <c r="BT109" s="870"/>
      <c r="BU109" s="871"/>
      <c r="BV109" s="869" t="s">
        <v>299</v>
      </c>
      <c r="BW109" s="870"/>
      <c r="BX109" s="870"/>
      <c r="BY109" s="870"/>
      <c r="BZ109" s="871"/>
      <c r="CA109" s="869" t="s">
        <v>298</v>
      </c>
      <c r="CB109" s="870"/>
      <c r="CC109" s="870"/>
      <c r="CD109" s="870"/>
      <c r="CE109" s="871"/>
      <c r="CF109" s="890" t="s">
        <v>402</v>
      </c>
      <c r="CG109" s="890"/>
      <c r="CH109" s="890"/>
      <c r="CI109" s="890"/>
      <c r="CJ109" s="890"/>
      <c r="CK109" s="869" t="s">
        <v>403</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401</v>
      </c>
      <c r="DH109" s="870"/>
      <c r="DI109" s="870"/>
      <c r="DJ109" s="870"/>
      <c r="DK109" s="871"/>
      <c r="DL109" s="869" t="s">
        <v>299</v>
      </c>
      <c r="DM109" s="870"/>
      <c r="DN109" s="870"/>
      <c r="DO109" s="870"/>
      <c r="DP109" s="871"/>
      <c r="DQ109" s="869" t="s">
        <v>298</v>
      </c>
      <c r="DR109" s="870"/>
      <c r="DS109" s="870"/>
      <c r="DT109" s="870"/>
      <c r="DU109" s="871"/>
      <c r="DV109" s="869" t="s">
        <v>402</v>
      </c>
      <c r="DW109" s="870"/>
      <c r="DX109" s="870"/>
      <c r="DY109" s="870"/>
      <c r="DZ109" s="872"/>
    </row>
    <row r="110" spans="1:131" s="214" customFormat="1" ht="26.25" customHeight="1" x14ac:dyDescent="0.2">
      <c r="A110" s="873" t="s">
        <v>404</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76764440</v>
      </c>
      <c r="AB110" s="877"/>
      <c r="AC110" s="877"/>
      <c r="AD110" s="877"/>
      <c r="AE110" s="878"/>
      <c r="AF110" s="879">
        <v>75274101</v>
      </c>
      <c r="AG110" s="877"/>
      <c r="AH110" s="877"/>
      <c r="AI110" s="877"/>
      <c r="AJ110" s="878"/>
      <c r="AK110" s="879">
        <v>72792625</v>
      </c>
      <c r="AL110" s="877"/>
      <c r="AM110" s="877"/>
      <c r="AN110" s="877"/>
      <c r="AO110" s="878"/>
      <c r="AP110" s="880">
        <v>17.7</v>
      </c>
      <c r="AQ110" s="881"/>
      <c r="AR110" s="881"/>
      <c r="AS110" s="881"/>
      <c r="AT110" s="882"/>
      <c r="AU110" s="883" t="s">
        <v>70</v>
      </c>
      <c r="AV110" s="884"/>
      <c r="AW110" s="884"/>
      <c r="AX110" s="884"/>
      <c r="AY110" s="884"/>
      <c r="AZ110" s="906" t="s">
        <v>405</v>
      </c>
      <c r="BA110" s="874"/>
      <c r="BB110" s="874"/>
      <c r="BC110" s="874"/>
      <c r="BD110" s="874"/>
      <c r="BE110" s="874"/>
      <c r="BF110" s="874"/>
      <c r="BG110" s="874"/>
      <c r="BH110" s="874"/>
      <c r="BI110" s="874"/>
      <c r="BJ110" s="874"/>
      <c r="BK110" s="874"/>
      <c r="BL110" s="874"/>
      <c r="BM110" s="874"/>
      <c r="BN110" s="874"/>
      <c r="BO110" s="874"/>
      <c r="BP110" s="875"/>
      <c r="BQ110" s="907">
        <v>1375840033</v>
      </c>
      <c r="BR110" s="908"/>
      <c r="BS110" s="908"/>
      <c r="BT110" s="908"/>
      <c r="BU110" s="908"/>
      <c r="BV110" s="908">
        <v>1352623341</v>
      </c>
      <c r="BW110" s="908"/>
      <c r="BX110" s="908"/>
      <c r="BY110" s="908"/>
      <c r="BZ110" s="908"/>
      <c r="CA110" s="908">
        <v>1324356953</v>
      </c>
      <c r="CB110" s="908"/>
      <c r="CC110" s="908"/>
      <c r="CD110" s="908"/>
      <c r="CE110" s="908"/>
      <c r="CF110" s="921">
        <v>321.7</v>
      </c>
      <c r="CG110" s="922"/>
      <c r="CH110" s="922"/>
      <c r="CI110" s="922"/>
      <c r="CJ110" s="922"/>
      <c r="CK110" s="923" t="s">
        <v>406</v>
      </c>
      <c r="CL110" s="924"/>
      <c r="CM110" s="906" t="s">
        <v>407</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t="s">
        <v>118</v>
      </c>
      <c r="DH110" s="908"/>
      <c r="DI110" s="908"/>
      <c r="DJ110" s="908"/>
      <c r="DK110" s="908"/>
      <c r="DL110" s="908" t="s">
        <v>118</v>
      </c>
      <c r="DM110" s="908"/>
      <c r="DN110" s="908"/>
      <c r="DO110" s="908"/>
      <c r="DP110" s="908"/>
      <c r="DQ110" s="908" t="s">
        <v>118</v>
      </c>
      <c r="DR110" s="908"/>
      <c r="DS110" s="908"/>
      <c r="DT110" s="908"/>
      <c r="DU110" s="908"/>
      <c r="DV110" s="909" t="s">
        <v>118</v>
      </c>
      <c r="DW110" s="909"/>
      <c r="DX110" s="909"/>
      <c r="DY110" s="909"/>
      <c r="DZ110" s="910"/>
    </row>
    <row r="111" spans="1:131" s="214" customFormat="1" ht="26.25" customHeight="1" x14ac:dyDescent="0.2">
      <c r="A111" s="911" t="s">
        <v>408</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409</v>
      </c>
      <c r="BA111" s="900"/>
      <c r="BB111" s="900"/>
      <c r="BC111" s="900"/>
      <c r="BD111" s="900"/>
      <c r="BE111" s="900"/>
      <c r="BF111" s="900"/>
      <c r="BG111" s="900"/>
      <c r="BH111" s="900"/>
      <c r="BI111" s="900"/>
      <c r="BJ111" s="900"/>
      <c r="BK111" s="900"/>
      <c r="BL111" s="900"/>
      <c r="BM111" s="900"/>
      <c r="BN111" s="900"/>
      <c r="BO111" s="900"/>
      <c r="BP111" s="901"/>
      <c r="BQ111" s="902">
        <v>791587</v>
      </c>
      <c r="BR111" s="903"/>
      <c r="BS111" s="903"/>
      <c r="BT111" s="903"/>
      <c r="BU111" s="903"/>
      <c r="BV111" s="903">
        <v>621869</v>
      </c>
      <c r="BW111" s="903"/>
      <c r="BX111" s="903"/>
      <c r="BY111" s="903"/>
      <c r="BZ111" s="903"/>
      <c r="CA111" s="903">
        <v>452152</v>
      </c>
      <c r="CB111" s="903"/>
      <c r="CC111" s="903"/>
      <c r="CD111" s="903"/>
      <c r="CE111" s="903"/>
      <c r="CF111" s="897">
        <v>0.1</v>
      </c>
      <c r="CG111" s="898"/>
      <c r="CH111" s="898"/>
      <c r="CI111" s="898"/>
      <c r="CJ111" s="898"/>
      <c r="CK111" s="925"/>
      <c r="CL111" s="926"/>
      <c r="CM111" s="899" t="s">
        <v>410</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411</v>
      </c>
      <c r="B112" s="937"/>
      <c r="C112" s="900" t="s">
        <v>412</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19666383</v>
      </c>
      <c r="AB112" s="930"/>
      <c r="AC112" s="930"/>
      <c r="AD112" s="930"/>
      <c r="AE112" s="931"/>
      <c r="AF112" s="932">
        <v>20999667</v>
      </c>
      <c r="AG112" s="930"/>
      <c r="AH112" s="930"/>
      <c r="AI112" s="930"/>
      <c r="AJ112" s="931"/>
      <c r="AK112" s="932">
        <v>22332950</v>
      </c>
      <c r="AL112" s="930"/>
      <c r="AM112" s="930"/>
      <c r="AN112" s="930"/>
      <c r="AO112" s="931"/>
      <c r="AP112" s="933">
        <v>5.4</v>
      </c>
      <c r="AQ112" s="934"/>
      <c r="AR112" s="934"/>
      <c r="AS112" s="934"/>
      <c r="AT112" s="935"/>
      <c r="AU112" s="885"/>
      <c r="AV112" s="886"/>
      <c r="AW112" s="886"/>
      <c r="AX112" s="886"/>
      <c r="AY112" s="886"/>
      <c r="AZ112" s="899" t="s">
        <v>413</v>
      </c>
      <c r="BA112" s="900"/>
      <c r="BB112" s="900"/>
      <c r="BC112" s="900"/>
      <c r="BD112" s="900"/>
      <c r="BE112" s="900"/>
      <c r="BF112" s="900"/>
      <c r="BG112" s="900"/>
      <c r="BH112" s="900"/>
      <c r="BI112" s="900"/>
      <c r="BJ112" s="900"/>
      <c r="BK112" s="900"/>
      <c r="BL112" s="900"/>
      <c r="BM112" s="900"/>
      <c r="BN112" s="900"/>
      <c r="BO112" s="900"/>
      <c r="BP112" s="901"/>
      <c r="BQ112" s="902">
        <v>21281032</v>
      </c>
      <c r="BR112" s="903"/>
      <c r="BS112" s="903"/>
      <c r="BT112" s="903"/>
      <c r="BU112" s="903"/>
      <c r="BV112" s="903">
        <v>20916306</v>
      </c>
      <c r="BW112" s="903"/>
      <c r="BX112" s="903"/>
      <c r="BY112" s="903"/>
      <c r="BZ112" s="903"/>
      <c r="CA112" s="903">
        <v>21005757</v>
      </c>
      <c r="CB112" s="903"/>
      <c r="CC112" s="903"/>
      <c r="CD112" s="903"/>
      <c r="CE112" s="903"/>
      <c r="CF112" s="897">
        <v>5.0999999999999996</v>
      </c>
      <c r="CG112" s="898"/>
      <c r="CH112" s="898"/>
      <c r="CI112" s="898"/>
      <c r="CJ112" s="898"/>
      <c r="CK112" s="925"/>
      <c r="CL112" s="926"/>
      <c r="CM112" s="899" t="s">
        <v>414</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2">
      <c r="A113" s="938"/>
      <c r="B113" s="939"/>
      <c r="C113" s="900" t="s">
        <v>415</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2760835</v>
      </c>
      <c r="AB113" s="930"/>
      <c r="AC113" s="930"/>
      <c r="AD113" s="930"/>
      <c r="AE113" s="931"/>
      <c r="AF113" s="932">
        <v>2446759</v>
      </c>
      <c r="AG113" s="930"/>
      <c r="AH113" s="930"/>
      <c r="AI113" s="930"/>
      <c r="AJ113" s="931"/>
      <c r="AK113" s="932">
        <v>2072173</v>
      </c>
      <c r="AL113" s="930"/>
      <c r="AM113" s="930"/>
      <c r="AN113" s="930"/>
      <c r="AO113" s="931"/>
      <c r="AP113" s="933">
        <v>0.5</v>
      </c>
      <c r="AQ113" s="934"/>
      <c r="AR113" s="934"/>
      <c r="AS113" s="934"/>
      <c r="AT113" s="935"/>
      <c r="AU113" s="885"/>
      <c r="AV113" s="886"/>
      <c r="AW113" s="886"/>
      <c r="AX113" s="886"/>
      <c r="AY113" s="886"/>
      <c r="AZ113" s="899" t="s">
        <v>416</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417</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v>791587</v>
      </c>
      <c r="DH113" s="903"/>
      <c r="DI113" s="903"/>
      <c r="DJ113" s="903"/>
      <c r="DK113" s="903"/>
      <c r="DL113" s="903">
        <v>621869</v>
      </c>
      <c r="DM113" s="903"/>
      <c r="DN113" s="903"/>
      <c r="DO113" s="903"/>
      <c r="DP113" s="903"/>
      <c r="DQ113" s="903">
        <v>452152</v>
      </c>
      <c r="DR113" s="903"/>
      <c r="DS113" s="903"/>
      <c r="DT113" s="903"/>
      <c r="DU113" s="903"/>
      <c r="DV113" s="904">
        <v>0.1</v>
      </c>
      <c r="DW113" s="904"/>
      <c r="DX113" s="904"/>
      <c r="DY113" s="904"/>
      <c r="DZ113" s="905"/>
    </row>
    <row r="114" spans="1:130" s="214" customFormat="1" ht="26.25" customHeight="1" x14ac:dyDescent="0.2">
      <c r="A114" s="938"/>
      <c r="B114" s="939"/>
      <c r="C114" s="900" t="s">
        <v>418</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419</v>
      </c>
      <c r="BA114" s="900"/>
      <c r="BB114" s="900"/>
      <c r="BC114" s="900"/>
      <c r="BD114" s="900"/>
      <c r="BE114" s="900"/>
      <c r="BF114" s="900"/>
      <c r="BG114" s="900"/>
      <c r="BH114" s="900"/>
      <c r="BI114" s="900"/>
      <c r="BJ114" s="900"/>
      <c r="BK114" s="900"/>
      <c r="BL114" s="900"/>
      <c r="BM114" s="900"/>
      <c r="BN114" s="900"/>
      <c r="BO114" s="900"/>
      <c r="BP114" s="901"/>
      <c r="BQ114" s="902">
        <v>166658521</v>
      </c>
      <c r="BR114" s="903"/>
      <c r="BS114" s="903"/>
      <c r="BT114" s="903"/>
      <c r="BU114" s="903"/>
      <c r="BV114" s="903">
        <v>170923571</v>
      </c>
      <c r="BW114" s="903"/>
      <c r="BX114" s="903"/>
      <c r="BY114" s="903"/>
      <c r="BZ114" s="903"/>
      <c r="CA114" s="903">
        <v>166196580</v>
      </c>
      <c r="CB114" s="903"/>
      <c r="CC114" s="903"/>
      <c r="CD114" s="903"/>
      <c r="CE114" s="903"/>
      <c r="CF114" s="897">
        <v>40.4</v>
      </c>
      <c r="CG114" s="898"/>
      <c r="CH114" s="898"/>
      <c r="CI114" s="898"/>
      <c r="CJ114" s="898"/>
      <c r="CK114" s="925"/>
      <c r="CL114" s="926"/>
      <c r="CM114" s="899" t="s">
        <v>420</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118</v>
      </c>
      <c r="DH114" s="903"/>
      <c r="DI114" s="903"/>
      <c r="DJ114" s="903"/>
      <c r="DK114" s="903"/>
      <c r="DL114" s="903" t="s">
        <v>118</v>
      </c>
      <c r="DM114" s="903"/>
      <c r="DN114" s="903"/>
      <c r="DO114" s="903"/>
      <c r="DP114" s="903"/>
      <c r="DQ114" s="903" t="s">
        <v>118</v>
      </c>
      <c r="DR114" s="903"/>
      <c r="DS114" s="903"/>
      <c r="DT114" s="903"/>
      <c r="DU114" s="903"/>
      <c r="DV114" s="904" t="s">
        <v>118</v>
      </c>
      <c r="DW114" s="904"/>
      <c r="DX114" s="904"/>
      <c r="DY114" s="904"/>
      <c r="DZ114" s="905"/>
    </row>
    <row r="115" spans="1:130" s="214" customFormat="1" ht="26.25" customHeight="1" x14ac:dyDescent="0.2">
      <c r="A115" s="938"/>
      <c r="B115" s="939"/>
      <c r="C115" s="900" t="s">
        <v>421</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100312</v>
      </c>
      <c r="AB115" s="930"/>
      <c r="AC115" s="930"/>
      <c r="AD115" s="930"/>
      <c r="AE115" s="931"/>
      <c r="AF115" s="932">
        <v>99124</v>
      </c>
      <c r="AG115" s="930"/>
      <c r="AH115" s="930"/>
      <c r="AI115" s="930"/>
      <c r="AJ115" s="931"/>
      <c r="AK115" s="932">
        <v>100698</v>
      </c>
      <c r="AL115" s="930"/>
      <c r="AM115" s="930"/>
      <c r="AN115" s="930"/>
      <c r="AO115" s="931"/>
      <c r="AP115" s="933">
        <v>0</v>
      </c>
      <c r="AQ115" s="934"/>
      <c r="AR115" s="934"/>
      <c r="AS115" s="934"/>
      <c r="AT115" s="935"/>
      <c r="AU115" s="885"/>
      <c r="AV115" s="886"/>
      <c r="AW115" s="886"/>
      <c r="AX115" s="886"/>
      <c r="AY115" s="886"/>
      <c r="AZ115" s="899" t="s">
        <v>422</v>
      </c>
      <c r="BA115" s="900"/>
      <c r="BB115" s="900"/>
      <c r="BC115" s="900"/>
      <c r="BD115" s="900"/>
      <c r="BE115" s="900"/>
      <c r="BF115" s="900"/>
      <c r="BG115" s="900"/>
      <c r="BH115" s="900"/>
      <c r="BI115" s="900"/>
      <c r="BJ115" s="900"/>
      <c r="BK115" s="900"/>
      <c r="BL115" s="900"/>
      <c r="BM115" s="900"/>
      <c r="BN115" s="900"/>
      <c r="BO115" s="900"/>
      <c r="BP115" s="901"/>
      <c r="BQ115" s="902">
        <v>696543</v>
      </c>
      <c r="BR115" s="903"/>
      <c r="BS115" s="903"/>
      <c r="BT115" s="903"/>
      <c r="BU115" s="903"/>
      <c r="BV115" s="903">
        <v>1349884</v>
      </c>
      <c r="BW115" s="903"/>
      <c r="BX115" s="903"/>
      <c r="BY115" s="903"/>
      <c r="BZ115" s="903"/>
      <c r="CA115" s="903">
        <v>1137942</v>
      </c>
      <c r="CB115" s="903"/>
      <c r="CC115" s="903"/>
      <c r="CD115" s="903"/>
      <c r="CE115" s="903"/>
      <c r="CF115" s="897">
        <v>0.3</v>
      </c>
      <c r="CG115" s="898"/>
      <c r="CH115" s="898"/>
      <c r="CI115" s="898"/>
      <c r="CJ115" s="898"/>
      <c r="CK115" s="925"/>
      <c r="CL115" s="926"/>
      <c r="CM115" s="899" t="s">
        <v>423</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2">
      <c r="A116" s="940"/>
      <c r="B116" s="941"/>
      <c r="C116" s="942" t="s">
        <v>424</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1680</v>
      </c>
      <c r="AB116" s="930"/>
      <c r="AC116" s="930"/>
      <c r="AD116" s="930"/>
      <c r="AE116" s="931"/>
      <c r="AF116" s="932">
        <v>1318</v>
      </c>
      <c r="AG116" s="930"/>
      <c r="AH116" s="930"/>
      <c r="AI116" s="930"/>
      <c r="AJ116" s="931"/>
      <c r="AK116" s="932">
        <v>3680</v>
      </c>
      <c r="AL116" s="930"/>
      <c r="AM116" s="930"/>
      <c r="AN116" s="930"/>
      <c r="AO116" s="931"/>
      <c r="AP116" s="933">
        <v>0</v>
      </c>
      <c r="AQ116" s="934"/>
      <c r="AR116" s="934"/>
      <c r="AS116" s="934"/>
      <c r="AT116" s="935"/>
      <c r="AU116" s="885"/>
      <c r="AV116" s="886"/>
      <c r="AW116" s="886"/>
      <c r="AX116" s="886"/>
      <c r="AY116" s="886"/>
      <c r="AZ116" s="944" t="s">
        <v>425</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426</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427</v>
      </c>
      <c r="Z117" s="871"/>
      <c r="AA117" s="952">
        <v>99293650</v>
      </c>
      <c r="AB117" s="953"/>
      <c r="AC117" s="953"/>
      <c r="AD117" s="953"/>
      <c r="AE117" s="954"/>
      <c r="AF117" s="955">
        <v>98820969</v>
      </c>
      <c r="AG117" s="953"/>
      <c r="AH117" s="953"/>
      <c r="AI117" s="953"/>
      <c r="AJ117" s="954"/>
      <c r="AK117" s="955">
        <v>97302126</v>
      </c>
      <c r="AL117" s="953"/>
      <c r="AM117" s="953"/>
      <c r="AN117" s="953"/>
      <c r="AO117" s="954"/>
      <c r="AP117" s="956"/>
      <c r="AQ117" s="957"/>
      <c r="AR117" s="957"/>
      <c r="AS117" s="957"/>
      <c r="AT117" s="958"/>
      <c r="AU117" s="885"/>
      <c r="AV117" s="886"/>
      <c r="AW117" s="886"/>
      <c r="AX117" s="886"/>
      <c r="AY117" s="886"/>
      <c r="AZ117" s="899" t="s">
        <v>428</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429</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403</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401</v>
      </c>
      <c r="AB118" s="870"/>
      <c r="AC118" s="870"/>
      <c r="AD118" s="870"/>
      <c r="AE118" s="871"/>
      <c r="AF118" s="869" t="s">
        <v>299</v>
      </c>
      <c r="AG118" s="870"/>
      <c r="AH118" s="870"/>
      <c r="AI118" s="870"/>
      <c r="AJ118" s="871"/>
      <c r="AK118" s="869" t="s">
        <v>298</v>
      </c>
      <c r="AL118" s="870"/>
      <c r="AM118" s="870"/>
      <c r="AN118" s="870"/>
      <c r="AO118" s="871"/>
      <c r="AP118" s="947" t="s">
        <v>402</v>
      </c>
      <c r="AQ118" s="948"/>
      <c r="AR118" s="948"/>
      <c r="AS118" s="948"/>
      <c r="AT118" s="949"/>
      <c r="AU118" s="885"/>
      <c r="AV118" s="886"/>
      <c r="AW118" s="886"/>
      <c r="AX118" s="886"/>
      <c r="AY118" s="886"/>
      <c r="AZ118" s="950" t="s">
        <v>430</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431</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1" t="s">
        <v>406</v>
      </c>
      <c r="B119" s="924"/>
      <c r="C119" s="906" t="s">
        <v>407</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118</v>
      </c>
      <c r="AB119" s="877"/>
      <c r="AC119" s="877"/>
      <c r="AD119" s="877"/>
      <c r="AE119" s="878"/>
      <c r="AF119" s="879" t="s">
        <v>118</v>
      </c>
      <c r="AG119" s="877"/>
      <c r="AH119" s="877"/>
      <c r="AI119" s="877"/>
      <c r="AJ119" s="878"/>
      <c r="AK119" s="879" t="s">
        <v>118</v>
      </c>
      <c r="AL119" s="877"/>
      <c r="AM119" s="877"/>
      <c r="AN119" s="877"/>
      <c r="AO119" s="878"/>
      <c r="AP119" s="880" t="s">
        <v>118</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432</v>
      </c>
      <c r="BP119" s="972"/>
      <c r="BQ119" s="967">
        <v>1565267716</v>
      </c>
      <c r="BR119" s="968"/>
      <c r="BS119" s="968"/>
      <c r="BT119" s="968"/>
      <c r="BU119" s="968"/>
      <c r="BV119" s="968">
        <v>1546434971</v>
      </c>
      <c r="BW119" s="968"/>
      <c r="BX119" s="968"/>
      <c r="BY119" s="968"/>
      <c r="BZ119" s="968"/>
      <c r="CA119" s="968">
        <v>1513149384</v>
      </c>
      <c r="CB119" s="968"/>
      <c r="CC119" s="968"/>
      <c r="CD119" s="968"/>
      <c r="CE119" s="968"/>
      <c r="CF119" s="969"/>
      <c r="CG119" s="970"/>
      <c r="CH119" s="970"/>
      <c r="CI119" s="970"/>
      <c r="CJ119" s="971"/>
      <c r="CK119" s="927"/>
      <c r="CL119" s="928"/>
      <c r="CM119" s="950" t="s">
        <v>433</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t="s">
        <v>118</v>
      </c>
      <c r="DH119" s="903"/>
      <c r="DI119" s="903"/>
      <c r="DJ119" s="903"/>
      <c r="DK119" s="903"/>
      <c r="DL119" s="903" t="s">
        <v>118</v>
      </c>
      <c r="DM119" s="903"/>
      <c r="DN119" s="903"/>
      <c r="DO119" s="903"/>
      <c r="DP119" s="903"/>
      <c r="DQ119" s="903" t="s">
        <v>118</v>
      </c>
      <c r="DR119" s="903"/>
      <c r="DS119" s="903"/>
      <c r="DT119" s="903"/>
      <c r="DU119" s="903"/>
      <c r="DV119" s="904" t="s">
        <v>118</v>
      </c>
      <c r="DW119" s="904"/>
      <c r="DX119" s="904"/>
      <c r="DY119" s="904"/>
      <c r="DZ119" s="905"/>
    </row>
    <row r="120" spans="1:130" s="214" customFormat="1" ht="26.25" customHeight="1" x14ac:dyDescent="0.2">
      <c r="A120" s="1032"/>
      <c r="B120" s="926"/>
      <c r="C120" s="899" t="s">
        <v>410</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434</v>
      </c>
      <c r="AV120" s="960"/>
      <c r="AW120" s="960"/>
      <c r="AX120" s="960"/>
      <c r="AY120" s="961"/>
      <c r="AZ120" s="906" t="s">
        <v>435</v>
      </c>
      <c r="BA120" s="874"/>
      <c r="BB120" s="874"/>
      <c r="BC120" s="874"/>
      <c r="BD120" s="874"/>
      <c r="BE120" s="874"/>
      <c r="BF120" s="874"/>
      <c r="BG120" s="874"/>
      <c r="BH120" s="874"/>
      <c r="BI120" s="874"/>
      <c r="BJ120" s="874"/>
      <c r="BK120" s="874"/>
      <c r="BL120" s="874"/>
      <c r="BM120" s="874"/>
      <c r="BN120" s="874"/>
      <c r="BO120" s="874"/>
      <c r="BP120" s="875"/>
      <c r="BQ120" s="907">
        <v>150101352</v>
      </c>
      <c r="BR120" s="908"/>
      <c r="BS120" s="908"/>
      <c r="BT120" s="908"/>
      <c r="BU120" s="908"/>
      <c r="BV120" s="908">
        <v>197549376</v>
      </c>
      <c r="BW120" s="908"/>
      <c r="BX120" s="908"/>
      <c r="BY120" s="908"/>
      <c r="BZ120" s="908"/>
      <c r="CA120" s="908">
        <v>199893268</v>
      </c>
      <c r="CB120" s="908"/>
      <c r="CC120" s="908"/>
      <c r="CD120" s="908"/>
      <c r="CE120" s="908"/>
      <c r="CF120" s="921">
        <v>48.6</v>
      </c>
      <c r="CG120" s="922"/>
      <c r="CH120" s="922"/>
      <c r="CI120" s="922"/>
      <c r="CJ120" s="922"/>
      <c r="CK120" s="976" t="s">
        <v>436</v>
      </c>
      <c r="CL120" s="977"/>
      <c r="CM120" s="977"/>
      <c r="CN120" s="977"/>
      <c r="CO120" s="978"/>
      <c r="CP120" s="984" t="s">
        <v>379</v>
      </c>
      <c r="CQ120" s="985"/>
      <c r="CR120" s="985"/>
      <c r="CS120" s="985"/>
      <c r="CT120" s="985"/>
      <c r="CU120" s="985"/>
      <c r="CV120" s="985"/>
      <c r="CW120" s="985"/>
      <c r="CX120" s="985"/>
      <c r="CY120" s="985"/>
      <c r="CZ120" s="985"/>
      <c r="DA120" s="985"/>
      <c r="DB120" s="985"/>
      <c r="DC120" s="985"/>
      <c r="DD120" s="985"/>
      <c r="DE120" s="985"/>
      <c r="DF120" s="986"/>
      <c r="DG120" s="907">
        <v>14476552</v>
      </c>
      <c r="DH120" s="908"/>
      <c r="DI120" s="908"/>
      <c r="DJ120" s="908"/>
      <c r="DK120" s="908"/>
      <c r="DL120" s="908">
        <v>14483870</v>
      </c>
      <c r="DM120" s="908"/>
      <c r="DN120" s="908"/>
      <c r="DO120" s="908"/>
      <c r="DP120" s="908"/>
      <c r="DQ120" s="908">
        <v>14323039</v>
      </c>
      <c r="DR120" s="908"/>
      <c r="DS120" s="908"/>
      <c r="DT120" s="908"/>
      <c r="DU120" s="908"/>
      <c r="DV120" s="909">
        <v>3.5</v>
      </c>
      <c r="DW120" s="909"/>
      <c r="DX120" s="909"/>
      <c r="DY120" s="909"/>
      <c r="DZ120" s="910"/>
    </row>
    <row r="121" spans="1:130" s="214" customFormat="1" ht="26.25" customHeight="1" x14ac:dyDescent="0.2">
      <c r="A121" s="1032"/>
      <c r="B121" s="926"/>
      <c r="C121" s="973" t="s">
        <v>437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t="s">
        <v>118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438</v>
      </c>
      <c r="BA121" s="900"/>
      <c r="BB121" s="900"/>
      <c r="BC121" s="900"/>
      <c r="BD121" s="900"/>
      <c r="BE121" s="900"/>
      <c r="BF121" s="900"/>
      <c r="BG121" s="900"/>
      <c r="BH121" s="900"/>
      <c r="BI121" s="900"/>
      <c r="BJ121" s="900"/>
      <c r="BK121" s="900"/>
      <c r="BL121" s="900"/>
      <c r="BM121" s="900"/>
      <c r="BN121" s="900"/>
      <c r="BO121" s="900"/>
      <c r="BP121" s="901"/>
      <c r="BQ121" s="902">
        <v>10614130</v>
      </c>
      <c r="BR121" s="903"/>
      <c r="BS121" s="903"/>
      <c r="BT121" s="903"/>
      <c r="BU121" s="903"/>
      <c r="BV121" s="903">
        <v>10319681</v>
      </c>
      <c r="BW121" s="903"/>
      <c r="BX121" s="903"/>
      <c r="BY121" s="903"/>
      <c r="BZ121" s="903"/>
      <c r="CA121" s="903">
        <v>10196101</v>
      </c>
      <c r="CB121" s="903"/>
      <c r="CC121" s="903"/>
      <c r="CD121" s="903"/>
      <c r="CE121" s="903"/>
      <c r="CF121" s="897">
        <v>2.5</v>
      </c>
      <c r="CG121" s="898"/>
      <c r="CH121" s="898"/>
      <c r="CI121" s="898"/>
      <c r="CJ121" s="898"/>
      <c r="CK121" s="979"/>
      <c r="CL121" s="980"/>
      <c r="CM121" s="980"/>
      <c r="CN121" s="980"/>
      <c r="CO121" s="981"/>
      <c r="CP121" s="989" t="s">
        <v>381</v>
      </c>
      <c r="CQ121" s="990"/>
      <c r="CR121" s="990"/>
      <c r="CS121" s="990"/>
      <c r="CT121" s="990"/>
      <c r="CU121" s="990"/>
      <c r="CV121" s="990"/>
      <c r="CW121" s="990"/>
      <c r="CX121" s="990"/>
      <c r="CY121" s="990"/>
      <c r="CZ121" s="990"/>
      <c r="DA121" s="990"/>
      <c r="DB121" s="990"/>
      <c r="DC121" s="990"/>
      <c r="DD121" s="990"/>
      <c r="DE121" s="990"/>
      <c r="DF121" s="991"/>
      <c r="DG121" s="902">
        <v>6804480</v>
      </c>
      <c r="DH121" s="903"/>
      <c r="DI121" s="903"/>
      <c r="DJ121" s="903"/>
      <c r="DK121" s="903"/>
      <c r="DL121" s="903">
        <v>6432436</v>
      </c>
      <c r="DM121" s="903"/>
      <c r="DN121" s="903"/>
      <c r="DO121" s="903"/>
      <c r="DP121" s="903"/>
      <c r="DQ121" s="903">
        <v>6682718</v>
      </c>
      <c r="DR121" s="903"/>
      <c r="DS121" s="903"/>
      <c r="DT121" s="903"/>
      <c r="DU121" s="903"/>
      <c r="DV121" s="904">
        <v>1.6</v>
      </c>
      <c r="DW121" s="904"/>
      <c r="DX121" s="904"/>
      <c r="DY121" s="904"/>
      <c r="DZ121" s="905"/>
    </row>
    <row r="122" spans="1:130" s="214" customFormat="1" ht="26.25" customHeight="1" x14ac:dyDescent="0.2">
      <c r="A122" s="1032"/>
      <c r="B122" s="926"/>
      <c r="C122" s="899" t="s">
        <v>420</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t="s">
        <v>118</v>
      </c>
      <c r="AB122" s="930"/>
      <c r="AC122" s="930"/>
      <c r="AD122" s="930"/>
      <c r="AE122" s="931"/>
      <c r="AF122" s="932" t="s">
        <v>118</v>
      </c>
      <c r="AG122" s="930"/>
      <c r="AH122" s="930"/>
      <c r="AI122" s="930"/>
      <c r="AJ122" s="931"/>
      <c r="AK122" s="932" t="s">
        <v>118</v>
      </c>
      <c r="AL122" s="930"/>
      <c r="AM122" s="930"/>
      <c r="AN122" s="930"/>
      <c r="AO122" s="931"/>
      <c r="AP122" s="933" t="s">
        <v>118</v>
      </c>
      <c r="AQ122" s="934"/>
      <c r="AR122" s="934"/>
      <c r="AS122" s="934"/>
      <c r="AT122" s="935"/>
      <c r="AU122" s="962"/>
      <c r="AV122" s="963"/>
      <c r="AW122" s="963"/>
      <c r="AX122" s="963"/>
      <c r="AY122" s="964"/>
      <c r="AZ122" s="950" t="s">
        <v>439</v>
      </c>
      <c r="BA122" s="942"/>
      <c r="BB122" s="942"/>
      <c r="BC122" s="942"/>
      <c r="BD122" s="942"/>
      <c r="BE122" s="942"/>
      <c r="BF122" s="942"/>
      <c r="BG122" s="942"/>
      <c r="BH122" s="942"/>
      <c r="BI122" s="942"/>
      <c r="BJ122" s="942"/>
      <c r="BK122" s="942"/>
      <c r="BL122" s="942"/>
      <c r="BM122" s="942"/>
      <c r="BN122" s="942"/>
      <c r="BO122" s="942"/>
      <c r="BP122" s="943"/>
      <c r="BQ122" s="967">
        <v>835968419</v>
      </c>
      <c r="BR122" s="968"/>
      <c r="BS122" s="968"/>
      <c r="BT122" s="968"/>
      <c r="BU122" s="968"/>
      <c r="BV122" s="968">
        <v>806264238</v>
      </c>
      <c r="BW122" s="968"/>
      <c r="BX122" s="968"/>
      <c r="BY122" s="968"/>
      <c r="BZ122" s="968"/>
      <c r="CA122" s="968">
        <v>767529230</v>
      </c>
      <c r="CB122" s="968"/>
      <c r="CC122" s="968"/>
      <c r="CD122" s="968"/>
      <c r="CE122" s="968"/>
      <c r="CF122" s="987">
        <v>186.4</v>
      </c>
      <c r="CG122" s="988"/>
      <c r="CH122" s="988"/>
      <c r="CI122" s="988"/>
      <c r="CJ122" s="988"/>
      <c r="CK122" s="979"/>
      <c r="CL122" s="980"/>
      <c r="CM122" s="980"/>
      <c r="CN122" s="980"/>
      <c r="CO122" s="981"/>
      <c r="CP122" s="989" t="s">
        <v>383</v>
      </c>
      <c r="CQ122" s="990"/>
      <c r="CR122" s="990"/>
      <c r="CS122" s="990"/>
      <c r="CT122" s="990"/>
      <c r="CU122" s="990"/>
      <c r="CV122" s="990"/>
      <c r="CW122" s="990"/>
      <c r="CX122" s="990"/>
      <c r="CY122" s="990"/>
      <c r="CZ122" s="990"/>
      <c r="DA122" s="990"/>
      <c r="DB122" s="990"/>
      <c r="DC122" s="990"/>
      <c r="DD122" s="990"/>
      <c r="DE122" s="990"/>
      <c r="DF122" s="991"/>
      <c r="DG122" s="902" t="s">
        <v>118</v>
      </c>
      <c r="DH122" s="903"/>
      <c r="DI122" s="903"/>
      <c r="DJ122" s="903"/>
      <c r="DK122" s="903"/>
      <c r="DL122" s="903" t="s">
        <v>118</v>
      </c>
      <c r="DM122" s="903"/>
      <c r="DN122" s="903"/>
      <c r="DO122" s="903"/>
      <c r="DP122" s="903"/>
      <c r="DQ122" s="903" t="s">
        <v>118</v>
      </c>
      <c r="DR122" s="903"/>
      <c r="DS122" s="903"/>
      <c r="DT122" s="903"/>
      <c r="DU122" s="903"/>
      <c r="DV122" s="904" t="s">
        <v>118</v>
      </c>
      <c r="DW122" s="904"/>
      <c r="DX122" s="904"/>
      <c r="DY122" s="904"/>
      <c r="DZ122" s="905"/>
    </row>
    <row r="123" spans="1:130" s="214" customFormat="1" ht="26.25" customHeight="1" x14ac:dyDescent="0.2">
      <c r="A123" s="1032"/>
      <c r="B123" s="926"/>
      <c r="C123" s="899" t="s">
        <v>426</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440</v>
      </c>
      <c r="BP123" s="972"/>
      <c r="BQ123" s="1038">
        <v>996683901</v>
      </c>
      <c r="BR123" s="1039"/>
      <c r="BS123" s="1039"/>
      <c r="BT123" s="1039"/>
      <c r="BU123" s="1039"/>
      <c r="BV123" s="1039">
        <v>1014133295</v>
      </c>
      <c r="BW123" s="1039"/>
      <c r="BX123" s="1039"/>
      <c r="BY123" s="1039"/>
      <c r="BZ123" s="1039"/>
      <c r="CA123" s="1039">
        <v>977618599</v>
      </c>
      <c r="CB123" s="1039"/>
      <c r="CC123" s="1039"/>
      <c r="CD123" s="1039"/>
      <c r="CE123" s="1039"/>
      <c r="CF123" s="969"/>
      <c r="CG123" s="970"/>
      <c r="CH123" s="970"/>
      <c r="CI123" s="970"/>
      <c r="CJ123" s="971"/>
      <c r="CK123" s="979"/>
      <c r="CL123" s="980"/>
      <c r="CM123" s="980"/>
      <c r="CN123" s="980"/>
      <c r="CO123" s="981"/>
      <c r="CP123" s="989" t="s">
        <v>385</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x14ac:dyDescent="0.25">
      <c r="A124" s="1032"/>
      <c r="B124" s="926"/>
      <c r="C124" s="899" t="s">
        <v>429</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441</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144.9</v>
      </c>
      <c r="BR124" s="999"/>
      <c r="BS124" s="999"/>
      <c r="BT124" s="999"/>
      <c r="BU124" s="999"/>
      <c r="BV124" s="999">
        <v>133.6</v>
      </c>
      <c r="BW124" s="999"/>
      <c r="BX124" s="999"/>
      <c r="BY124" s="999"/>
      <c r="BZ124" s="999"/>
      <c r="CA124" s="999">
        <v>130</v>
      </c>
      <c r="CB124" s="999"/>
      <c r="CC124" s="999"/>
      <c r="CD124" s="999"/>
      <c r="CE124" s="999"/>
      <c r="CF124" s="1000"/>
      <c r="CG124" s="1001"/>
      <c r="CH124" s="1001"/>
      <c r="CI124" s="1001"/>
      <c r="CJ124" s="1002"/>
      <c r="CK124" s="982"/>
      <c r="CL124" s="982"/>
      <c r="CM124" s="982"/>
      <c r="CN124" s="982"/>
      <c r="CO124" s="983"/>
      <c r="CP124" s="1003" t="s">
        <v>442</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2"/>
      <c r="B125" s="926"/>
      <c r="C125" s="899" t="s">
        <v>431</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443</v>
      </c>
      <c r="CL125" s="977"/>
      <c r="CM125" s="977"/>
      <c r="CN125" s="977"/>
      <c r="CO125" s="978"/>
      <c r="CP125" s="906" t="s">
        <v>444</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5">
      <c r="A126" s="1032"/>
      <c r="B126" s="926"/>
      <c r="C126" s="899" t="s">
        <v>433</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445</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3"/>
      <c r="B127" s="928"/>
      <c r="C127" s="950" t="s">
        <v>446</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100312</v>
      </c>
      <c r="AB127" s="930"/>
      <c r="AC127" s="930"/>
      <c r="AD127" s="930"/>
      <c r="AE127" s="931"/>
      <c r="AF127" s="932">
        <v>99124</v>
      </c>
      <c r="AG127" s="930"/>
      <c r="AH127" s="930"/>
      <c r="AI127" s="930"/>
      <c r="AJ127" s="931"/>
      <c r="AK127" s="932">
        <v>100698</v>
      </c>
      <c r="AL127" s="930"/>
      <c r="AM127" s="930"/>
      <c r="AN127" s="930"/>
      <c r="AO127" s="931"/>
      <c r="AP127" s="933">
        <v>0</v>
      </c>
      <c r="AQ127" s="934"/>
      <c r="AR127" s="934"/>
      <c r="AS127" s="934"/>
      <c r="AT127" s="935"/>
      <c r="AU127" s="216"/>
      <c r="AV127" s="216"/>
      <c r="AW127" s="216"/>
      <c r="AX127" s="1006" t="s">
        <v>447</v>
      </c>
      <c r="AY127" s="1007"/>
      <c r="AZ127" s="1007"/>
      <c r="BA127" s="1007"/>
      <c r="BB127" s="1007"/>
      <c r="BC127" s="1007"/>
      <c r="BD127" s="1007"/>
      <c r="BE127" s="1008"/>
      <c r="BF127" s="1009" t="s">
        <v>448</v>
      </c>
      <c r="BG127" s="1007"/>
      <c r="BH127" s="1007"/>
      <c r="BI127" s="1007"/>
      <c r="BJ127" s="1007"/>
      <c r="BK127" s="1007"/>
      <c r="BL127" s="1008"/>
      <c r="BM127" s="1009" t="s">
        <v>449</v>
      </c>
      <c r="BN127" s="1007"/>
      <c r="BO127" s="1007"/>
      <c r="BP127" s="1007"/>
      <c r="BQ127" s="1007"/>
      <c r="BR127" s="1007"/>
      <c r="BS127" s="1008"/>
      <c r="BT127" s="1009" t="s">
        <v>450</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451</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t="s">
        <v>118</v>
      </c>
      <c r="DR127" s="903"/>
      <c r="DS127" s="903"/>
      <c r="DT127" s="903"/>
      <c r="DU127" s="903"/>
      <c r="DV127" s="904" t="s">
        <v>118</v>
      </c>
      <c r="DW127" s="904"/>
      <c r="DX127" s="904"/>
      <c r="DY127" s="904"/>
      <c r="DZ127" s="905"/>
    </row>
    <row r="128" spans="1:130" s="214" customFormat="1" ht="26.25" customHeight="1" thickBot="1" x14ac:dyDescent="0.25">
      <c r="A128" s="1016" t="s">
        <v>452</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453</v>
      </c>
      <c r="X128" s="1018"/>
      <c r="Y128" s="1018"/>
      <c r="Z128" s="1019"/>
      <c r="AA128" s="1020">
        <v>1004868</v>
      </c>
      <c r="AB128" s="1021"/>
      <c r="AC128" s="1021"/>
      <c r="AD128" s="1021"/>
      <c r="AE128" s="1022"/>
      <c r="AF128" s="1023">
        <v>924500</v>
      </c>
      <c r="AG128" s="1021"/>
      <c r="AH128" s="1021"/>
      <c r="AI128" s="1021"/>
      <c r="AJ128" s="1022"/>
      <c r="AK128" s="1023">
        <v>2468059</v>
      </c>
      <c r="AL128" s="1021"/>
      <c r="AM128" s="1021"/>
      <c r="AN128" s="1021"/>
      <c r="AO128" s="1022"/>
      <c r="AP128" s="1024"/>
      <c r="AQ128" s="1025"/>
      <c r="AR128" s="1025"/>
      <c r="AS128" s="1025"/>
      <c r="AT128" s="1026"/>
      <c r="AU128" s="216"/>
      <c r="AV128" s="216"/>
      <c r="AW128" s="216"/>
      <c r="AX128" s="873" t="s">
        <v>454</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455</v>
      </c>
      <c r="CQ128" s="688"/>
      <c r="CR128" s="688"/>
      <c r="CS128" s="688"/>
      <c r="CT128" s="688"/>
      <c r="CU128" s="688"/>
      <c r="CV128" s="688"/>
      <c r="CW128" s="688"/>
      <c r="CX128" s="688"/>
      <c r="CY128" s="688"/>
      <c r="CZ128" s="688"/>
      <c r="DA128" s="688"/>
      <c r="DB128" s="688"/>
      <c r="DC128" s="688"/>
      <c r="DD128" s="688"/>
      <c r="DE128" s="688"/>
      <c r="DF128" s="1011"/>
      <c r="DG128" s="1012">
        <v>696543</v>
      </c>
      <c r="DH128" s="1013"/>
      <c r="DI128" s="1013"/>
      <c r="DJ128" s="1013"/>
      <c r="DK128" s="1013"/>
      <c r="DL128" s="1013">
        <v>1349884</v>
      </c>
      <c r="DM128" s="1013"/>
      <c r="DN128" s="1013"/>
      <c r="DO128" s="1013"/>
      <c r="DP128" s="1013"/>
      <c r="DQ128" s="1013">
        <v>1137942</v>
      </c>
      <c r="DR128" s="1013"/>
      <c r="DS128" s="1013"/>
      <c r="DT128" s="1013"/>
      <c r="DU128" s="1013"/>
      <c r="DV128" s="1014">
        <v>0.3</v>
      </c>
      <c r="DW128" s="1014"/>
      <c r="DX128" s="1014"/>
      <c r="DY128" s="1014"/>
      <c r="DZ128" s="1015"/>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456</v>
      </c>
      <c r="X129" s="1046"/>
      <c r="Y129" s="1046"/>
      <c r="Z129" s="1047"/>
      <c r="AA129" s="929">
        <v>452996546</v>
      </c>
      <c r="AB129" s="930"/>
      <c r="AC129" s="930"/>
      <c r="AD129" s="930"/>
      <c r="AE129" s="931"/>
      <c r="AF129" s="932">
        <v>459270457</v>
      </c>
      <c r="AG129" s="930"/>
      <c r="AH129" s="930"/>
      <c r="AI129" s="930"/>
      <c r="AJ129" s="931"/>
      <c r="AK129" s="932">
        <v>470478105</v>
      </c>
      <c r="AL129" s="930"/>
      <c r="AM129" s="930"/>
      <c r="AN129" s="930"/>
      <c r="AO129" s="931"/>
      <c r="AP129" s="1048"/>
      <c r="AQ129" s="1049"/>
      <c r="AR129" s="1049"/>
      <c r="AS129" s="1049"/>
      <c r="AT129" s="1050"/>
      <c r="AU129" s="217"/>
      <c r="AV129" s="217"/>
      <c r="AW129" s="217"/>
      <c r="AX129" s="1040" t="s">
        <v>457</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458</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459</v>
      </c>
      <c r="X130" s="1046"/>
      <c r="Y130" s="1046"/>
      <c r="Z130" s="1047"/>
      <c r="AA130" s="929">
        <v>60647071</v>
      </c>
      <c r="AB130" s="930"/>
      <c r="AC130" s="930"/>
      <c r="AD130" s="930"/>
      <c r="AE130" s="931"/>
      <c r="AF130" s="932">
        <v>60997918</v>
      </c>
      <c r="AG130" s="930"/>
      <c r="AH130" s="930"/>
      <c r="AI130" s="930"/>
      <c r="AJ130" s="931"/>
      <c r="AK130" s="932">
        <v>58757298</v>
      </c>
      <c r="AL130" s="930"/>
      <c r="AM130" s="930"/>
      <c r="AN130" s="930"/>
      <c r="AO130" s="931"/>
      <c r="AP130" s="1048"/>
      <c r="AQ130" s="1049"/>
      <c r="AR130" s="1049"/>
      <c r="AS130" s="1049"/>
      <c r="AT130" s="1050"/>
      <c r="AU130" s="217"/>
      <c r="AV130" s="217"/>
      <c r="AW130" s="217"/>
      <c r="AX130" s="1040" t="s">
        <v>460</v>
      </c>
      <c r="AY130" s="900"/>
      <c r="AZ130" s="900"/>
      <c r="BA130" s="900"/>
      <c r="BB130" s="900"/>
      <c r="BC130" s="900"/>
      <c r="BD130" s="900"/>
      <c r="BE130" s="901"/>
      <c r="BF130" s="1076">
        <v>9.1999999999999993</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461</v>
      </c>
      <c r="X131" s="1083"/>
      <c r="Y131" s="1083"/>
      <c r="Z131" s="1084"/>
      <c r="AA131" s="1085">
        <v>392349475</v>
      </c>
      <c r="AB131" s="1086"/>
      <c r="AC131" s="1086"/>
      <c r="AD131" s="1086"/>
      <c r="AE131" s="1087"/>
      <c r="AF131" s="1088">
        <v>398272539</v>
      </c>
      <c r="AG131" s="1086"/>
      <c r="AH131" s="1086"/>
      <c r="AI131" s="1086"/>
      <c r="AJ131" s="1087"/>
      <c r="AK131" s="1088">
        <v>411720807</v>
      </c>
      <c r="AL131" s="1086"/>
      <c r="AM131" s="1086"/>
      <c r="AN131" s="1086"/>
      <c r="AO131" s="1087"/>
      <c r="AP131" s="1089"/>
      <c r="AQ131" s="1090"/>
      <c r="AR131" s="1090"/>
      <c r="AS131" s="1090"/>
      <c r="AT131" s="1091"/>
      <c r="AU131" s="217"/>
      <c r="AV131" s="217"/>
      <c r="AW131" s="217"/>
      <c r="AX131" s="1058" t="s">
        <v>462</v>
      </c>
      <c r="AY131" s="688"/>
      <c r="AZ131" s="688"/>
      <c r="BA131" s="688"/>
      <c r="BB131" s="688"/>
      <c r="BC131" s="688"/>
      <c r="BD131" s="688"/>
      <c r="BE131" s="1011"/>
      <c r="BF131" s="1059">
        <v>130</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463</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464</v>
      </c>
      <c r="W132" s="1069"/>
      <c r="X132" s="1069"/>
      <c r="Y132" s="1069"/>
      <c r="Z132" s="1070"/>
      <c r="AA132" s="1071">
        <v>9.5939241410000005</v>
      </c>
      <c r="AB132" s="1072"/>
      <c r="AC132" s="1072"/>
      <c r="AD132" s="1072"/>
      <c r="AE132" s="1073"/>
      <c r="AF132" s="1074">
        <v>9.2646485480000003</v>
      </c>
      <c r="AG132" s="1072"/>
      <c r="AH132" s="1072"/>
      <c r="AI132" s="1072"/>
      <c r="AJ132" s="1073"/>
      <c r="AK132" s="1074">
        <v>8.7624352559999998</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465</v>
      </c>
      <c r="W133" s="1052"/>
      <c r="X133" s="1052"/>
      <c r="Y133" s="1052"/>
      <c r="Z133" s="1053"/>
      <c r="AA133" s="1054">
        <v>9.4</v>
      </c>
      <c r="AB133" s="1055"/>
      <c r="AC133" s="1055"/>
      <c r="AD133" s="1055"/>
      <c r="AE133" s="1056"/>
      <c r="AF133" s="1054">
        <v>9.3000000000000007</v>
      </c>
      <c r="AG133" s="1055"/>
      <c r="AH133" s="1055"/>
      <c r="AI133" s="1055"/>
      <c r="AJ133" s="1056"/>
      <c r="AK133" s="1054">
        <v>9.1999999999999993</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LmRhB7ZySVQdiUr1EkSRkziW02EuYTOCR6RAV4TDoTm74cXJj6MxALAIw06riPONe/gEZat7H43nBa+57mLmtg==" saltValue="AHyUnDef9BaYwRN+D2NC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7734375" style="244" customWidth="1"/>
    <col min="3" max="120" width="2.77734375" style="243" customWidth="1"/>
    <col min="121" max="16384" width="9" style="243" hidden="1"/>
  </cols>
  <sheetData>
    <row r="1" spans="2:2" ht="13.2" x14ac:dyDescent="0.2">
      <c r="B1" s="243"/>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43" t="s">
        <v>0</v>
      </c>
    </row>
  </sheetData>
  <sheetProtection algorithmName="SHA-512" hashValue="HgbvcCFBi60X981PANCwq8fmKLoAWO8oheZIsJwoar8BI2j5z7FD1l1qYRDCg8JRVgdp8Sk19ImSXb3peBLHtw==" saltValue="u2wZfkESyyeUyTa85Pal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c r="T2" s="243"/>
    </row>
    <row r="3" spans="2:116" ht="13.2"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43"/>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43"/>
      <c r="T35" s="243"/>
      <c r="DG35" s="243"/>
      <c r="DH35" s="243"/>
      <c r="DI35" s="243"/>
      <c r="DJ35" s="243"/>
      <c r="DK35" s="243"/>
      <c r="DL35" s="243"/>
    </row>
    <row r="36" spans="2:116" ht="13.2"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2" x14ac:dyDescent="0.2">
      <c r="DL37" s="243"/>
    </row>
    <row r="38" spans="2:116" ht="13.2" x14ac:dyDescent="0.2">
      <c r="DK38" s="243"/>
      <c r="DL38" s="243"/>
    </row>
    <row r="39" spans="2:116" ht="13.2" x14ac:dyDescent="0.2"/>
    <row r="40" spans="2:116" ht="13.2" x14ac:dyDescent="0.2"/>
    <row r="41" spans="2:116" ht="13.2" x14ac:dyDescent="0.2"/>
    <row r="42" spans="2:116" ht="13.2"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2" x14ac:dyDescent="0.2">
      <c r="Q43" s="243"/>
      <c r="R43" s="243"/>
      <c r="S43" s="243"/>
      <c r="CZ43" s="243"/>
      <c r="DA43" s="243"/>
      <c r="DB43" s="243"/>
      <c r="DC43" s="243"/>
      <c r="DD43" s="243"/>
      <c r="DE43" s="243"/>
      <c r="DF43" s="243"/>
      <c r="DG43" s="243"/>
      <c r="DH43" s="243"/>
      <c r="DI43" s="243"/>
      <c r="DJ43" s="243"/>
      <c r="DK43" s="243"/>
      <c r="DL43" s="243"/>
    </row>
    <row r="44" spans="2:116" ht="13.2" x14ac:dyDescent="0.2">
      <c r="DL44" s="243"/>
    </row>
    <row r="45" spans="2:116" ht="13.2" x14ac:dyDescent="0.2"/>
    <row r="46" spans="2:116" ht="13.2" x14ac:dyDescent="0.2"/>
    <row r="47" spans="2:116" ht="13.2" x14ac:dyDescent="0.2"/>
    <row r="48" spans="2:116" ht="13.2" x14ac:dyDescent="0.2"/>
    <row r="49" spans="111:116" ht="13.2" x14ac:dyDescent="0.2"/>
    <row r="50" spans="111:116" ht="13.2" x14ac:dyDescent="0.2">
      <c r="DG50" s="243"/>
      <c r="DH50" s="243"/>
      <c r="DI50" s="243"/>
      <c r="DJ50" s="243"/>
      <c r="DK50" s="243"/>
      <c r="DL50" s="243"/>
    </row>
    <row r="51" spans="111:116" ht="13.2" x14ac:dyDescent="0.2"/>
    <row r="52" spans="111:116" ht="13.2" x14ac:dyDescent="0.2"/>
    <row r="53" spans="111:116" ht="13.2" x14ac:dyDescent="0.2">
      <c r="DL53" s="243"/>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43"/>
      <c r="DK67" s="243"/>
      <c r="DL67" s="243"/>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44" t="s">
        <v>0</v>
      </c>
    </row>
  </sheetData>
  <sheetProtection algorithmName="SHA-512" hashValue="F2mRitYfkkvA8W7fUdVvJovJkEKFhh2832Qx8m9xSZeMitEtV3ZkiIKiaEJJkAYbOZxQJKfQNEVPK3OLe+MnrQ==" saltValue="FNHOf7IxnU2Wta9nrHrM2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4140625" style="245" customWidth="1"/>
    <col min="37" max="44" width="17" style="245" customWidth="1"/>
    <col min="45" max="45" width="6.109375" style="252" customWidth="1"/>
    <col min="46" max="46" width="3" style="250" customWidth="1"/>
    <col min="47" max="47" width="19.109375" style="245" hidden="1" customWidth="1"/>
    <col min="48" max="52" width="12.6640625" style="245" hidden="1" customWidth="1"/>
    <col min="53" max="16384" width="8.6640625" style="245"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466</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467</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468</v>
      </c>
      <c r="AP7" s="256"/>
      <c r="AQ7" s="257" t="s">
        <v>469</v>
      </c>
      <c r="AR7" s="258"/>
    </row>
    <row r="8" spans="1:46" ht="13.2"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470</v>
      </c>
      <c r="AQ8" s="263" t="s">
        <v>471</v>
      </c>
      <c r="AR8" s="264" t="s">
        <v>472</v>
      </c>
    </row>
    <row r="9" spans="1:46" ht="13.2"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473</v>
      </c>
      <c r="AL9" s="1093"/>
      <c r="AM9" s="1093"/>
      <c r="AN9" s="1094"/>
      <c r="AO9" s="265">
        <v>217829759</v>
      </c>
      <c r="AP9" s="265">
        <v>114168</v>
      </c>
      <c r="AQ9" s="266">
        <v>88289</v>
      </c>
      <c r="AR9" s="267">
        <v>29.3</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474</v>
      </c>
      <c r="AL10" s="1093"/>
      <c r="AM10" s="1093"/>
      <c r="AN10" s="1094"/>
      <c r="AO10" s="265">
        <v>2758446</v>
      </c>
      <c r="AP10" s="265">
        <v>1446</v>
      </c>
      <c r="AQ10" s="266">
        <v>471</v>
      </c>
      <c r="AR10" s="267">
        <v>207</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475</v>
      </c>
      <c r="AL11" s="1093"/>
      <c r="AM11" s="1093"/>
      <c r="AN11" s="1094"/>
      <c r="AO11" s="265" t="s">
        <v>476</v>
      </c>
      <c r="AP11" s="265" t="s">
        <v>476</v>
      </c>
      <c r="AQ11" s="266" t="s">
        <v>476</v>
      </c>
      <c r="AR11" s="267" t="s">
        <v>476</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477</v>
      </c>
      <c r="AL12" s="1093"/>
      <c r="AM12" s="1093"/>
      <c r="AN12" s="1094"/>
      <c r="AO12" s="265" t="s">
        <v>476</v>
      </c>
      <c r="AP12" s="265" t="s">
        <v>476</v>
      </c>
      <c r="AQ12" s="266">
        <v>7</v>
      </c>
      <c r="AR12" s="267" t="s">
        <v>476</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478</v>
      </c>
      <c r="AL13" s="1093"/>
      <c r="AM13" s="1093"/>
      <c r="AN13" s="1094"/>
      <c r="AO13" s="265">
        <v>3070977</v>
      </c>
      <c r="AP13" s="265">
        <v>1610</v>
      </c>
      <c r="AQ13" s="266">
        <v>1062</v>
      </c>
      <c r="AR13" s="267">
        <v>51.6</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479</v>
      </c>
      <c r="AL14" s="1093"/>
      <c r="AM14" s="1093"/>
      <c r="AN14" s="1094"/>
      <c r="AO14" s="265">
        <v>-19751677</v>
      </c>
      <c r="AP14" s="265">
        <v>-10352</v>
      </c>
      <c r="AQ14" s="266">
        <v>-6260</v>
      </c>
      <c r="AR14" s="267">
        <v>65.400000000000006</v>
      </c>
    </row>
    <row r="15" spans="1:46" ht="13.2"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203907505</v>
      </c>
      <c r="AP15" s="265">
        <v>106871</v>
      </c>
      <c r="AQ15" s="266">
        <v>83568</v>
      </c>
      <c r="AR15" s="267">
        <v>27.9</v>
      </c>
    </row>
    <row r="16" spans="1:46" ht="13.2"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2"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2"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2"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480</v>
      </c>
      <c r="AL19" s="246"/>
      <c r="AM19" s="246"/>
      <c r="AN19" s="246"/>
      <c r="AO19" s="246"/>
      <c r="AP19" s="246"/>
      <c r="AQ19" s="246"/>
      <c r="AR19" s="246"/>
    </row>
    <row r="20" spans="1:46" ht="13.2"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481</v>
      </c>
      <c r="AP20" s="276" t="s">
        <v>482</v>
      </c>
      <c r="AQ20" s="277" t="s">
        <v>483</v>
      </c>
      <c r="AR20" s="278"/>
    </row>
    <row r="21" spans="1:46" s="284" customFormat="1" ht="13.2"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484</v>
      </c>
      <c r="AL21" s="1099"/>
      <c r="AM21" s="1099"/>
      <c r="AN21" s="1100"/>
      <c r="AO21" s="280">
        <v>1256.51</v>
      </c>
      <c r="AP21" s="281">
        <v>935.76</v>
      </c>
      <c r="AQ21" s="282">
        <v>320.75</v>
      </c>
      <c r="AR21" s="251"/>
      <c r="AS21" s="283"/>
      <c r="AT21" s="279"/>
    </row>
    <row r="22" spans="1:46" s="284" customFormat="1" ht="13.2"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485</v>
      </c>
      <c r="AL22" s="1099"/>
      <c r="AM22" s="1099"/>
      <c r="AN22" s="1100"/>
      <c r="AO22" s="285">
        <v>100</v>
      </c>
      <c r="AP22" s="286">
        <v>100.2</v>
      </c>
      <c r="AQ22" s="287">
        <v>-0.2</v>
      </c>
      <c r="AR22" s="271"/>
      <c r="AS22" s="283"/>
      <c r="AT22" s="279"/>
    </row>
    <row r="23" spans="1:46" s="284" customFormat="1" ht="13.2"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2"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01" t="s">
        <v>486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2" x14ac:dyDescent="0.2">
      <c r="A27" s="292"/>
      <c r="AO27" s="246"/>
      <c r="AP27" s="246"/>
      <c r="AQ27" s="246"/>
      <c r="AR27" s="246"/>
      <c r="AS27" s="246"/>
      <c r="AT27" s="246"/>
    </row>
    <row r="28" spans="1:46" ht="16.2" x14ac:dyDescent="0.2">
      <c r="A28" s="247" t="s">
        <v>487</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2"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488</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468</v>
      </c>
      <c r="AP30" s="256"/>
      <c r="AQ30" s="257" t="s">
        <v>469</v>
      </c>
      <c r="AR30" s="258"/>
    </row>
    <row r="31" spans="1:46" ht="13.2"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470</v>
      </c>
      <c r="AQ31" s="263" t="s">
        <v>471</v>
      </c>
      <c r="AR31" s="264" t="s">
        <v>472</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489</v>
      </c>
      <c r="AL32" s="1113"/>
      <c r="AM32" s="1113"/>
      <c r="AN32" s="1114"/>
      <c r="AO32" s="265">
        <v>72792625</v>
      </c>
      <c r="AP32" s="265">
        <v>38152</v>
      </c>
      <c r="AQ32" s="266">
        <v>24743</v>
      </c>
      <c r="AR32" s="267">
        <v>54.2</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490</v>
      </c>
      <c r="AL33" s="1113"/>
      <c r="AM33" s="1113"/>
      <c r="AN33" s="1114"/>
      <c r="AO33" s="265" t="s">
        <v>476</v>
      </c>
      <c r="AP33" s="265" t="s">
        <v>476</v>
      </c>
      <c r="AQ33" s="266">
        <v>934</v>
      </c>
      <c r="AR33" s="267" t="s">
        <v>476</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491</v>
      </c>
      <c r="AL34" s="1113"/>
      <c r="AM34" s="1113"/>
      <c r="AN34" s="1114"/>
      <c r="AO34" s="265">
        <v>22332950</v>
      </c>
      <c r="AP34" s="265">
        <v>11705</v>
      </c>
      <c r="AQ34" s="266">
        <v>21103</v>
      </c>
      <c r="AR34" s="267">
        <v>-44.5</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492</v>
      </c>
      <c r="AL35" s="1113"/>
      <c r="AM35" s="1113"/>
      <c r="AN35" s="1114"/>
      <c r="AO35" s="265">
        <v>2072173</v>
      </c>
      <c r="AP35" s="265">
        <v>1086</v>
      </c>
      <c r="AQ35" s="266">
        <v>738</v>
      </c>
      <c r="AR35" s="267">
        <v>47.2</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493</v>
      </c>
      <c r="AL36" s="1113"/>
      <c r="AM36" s="1113"/>
      <c r="AN36" s="1114"/>
      <c r="AO36" s="265" t="s">
        <v>476</v>
      </c>
      <c r="AP36" s="265" t="s">
        <v>476</v>
      </c>
      <c r="AQ36" s="266">
        <v>46</v>
      </c>
      <c r="AR36" s="267" t="s">
        <v>476</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494</v>
      </c>
      <c r="AL37" s="1113"/>
      <c r="AM37" s="1113"/>
      <c r="AN37" s="1114"/>
      <c r="AO37" s="265">
        <v>100698</v>
      </c>
      <c r="AP37" s="265">
        <v>53</v>
      </c>
      <c r="AQ37" s="266">
        <v>387</v>
      </c>
      <c r="AR37" s="267">
        <v>-86.3</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495</v>
      </c>
      <c r="AL38" s="1110"/>
      <c r="AM38" s="1110"/>
      <c r="AN38" s="1111"/>
      <c r="AO38" s="295">
        <v>3680</v>
      </c>
      <c r="AP38" s="295">
        <v>2</v>
      </c>
      <c r="AQ38" s="296">
        <v>1</v>
      </c>
      <c r="AR38" s="287">
        <v>100</v>
      </c>
      <c r="AS38" s="294"/>
    </row>
    <row r="39" spans="1:16384" ht="13.2"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496</v>
      </c>
      <c r="AL39" s="1110"/>
      <c r="AM39" s="1110"/>
      <c r="AN39" s="1111"/>
      <c r="AO39" s="265">
        <v>-2468059</v>
      </c>
      <c r="AP39" s="265">
        <v>-1294</v>
      </c>
      <c r="AQ39" s="266">
        <v>-1874</v>
      </c>
      <c r="AR39" s="267">
        <v>-30.9</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497</v>
      </c>
      <c r="AL40" s="1113"/>
      <c r="AM40" s="1113"/>
      <c r="AN40" s="1114"/>
      <c r="AO40" s="265">
        <v>-58757298</v>
      </c>
      <c r="AP40" s="265">
        <v>-30796</v>
      </c>
      <c r="AQ40" s="266">
        <v>-26082</v>
      </c>
      <c r="AR40" s="267">
        <v>18.100000000000001</v>
      </c>
      <c r="AS40" s="294"/>
    </row>
    <row r="41" spans="1:16384" ht="13.2"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498</v>
      </c>
      <c r="AL41" s="1096"/>
      <c r="AM41" s="1096"/>
      <c r="AN41" s="1097"/>
      <c r="AO41" s="265">
        <v>36076769</v>
      </c>
      <c r="AP41" s="265">
        <v>18908</v>
      </c>
      <c r="AQ41" s="266">
        <v>19998</v>
      </c>
      <c r="AR41" s="267">
        <v>-5.5</v>
      </c>
      <c r="AS41" s="294"/>
    </row>
    <row r="42" spans="1:16384" ht="13.2"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2"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2"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2"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2"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499</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2"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500</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468</v>
      </c>
      <c r="AN49" s="1106" t="s">
        <v>501</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2"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502</v>
      </c>
      <c r="AO50" s="308" t="s">
        <v>503</v>
      </c>
      <c r="AP50" s="309" t="s">
        <v>504</v>
      </c>
      <c r="AQ50" s="310" t="s">
        <v>505</v>
      </c>
      <c r="AR50" s="311" t="s">
        <v>506</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2"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507</v>
      </c>
      <c r="AL51" s="304"/>
      <c r="AM51" s="312">
        <v>137038883</v>
      </c>
      <c r="AN51" s="313">
        <v>69983</v>
      </c>
      <c r="AO51" s="314">
        <v>-6.3</v>
      </c>
      <c r="AP51" s="315">
        <v>46888</v>
      </c>
      <c r="AQ51" s="316">
        <v>9.5</v>
      </c>
      <c r="AR51" s="317">
        <v>-15.8</v>
      </c>
    </row>
    <row r="52" spans="1:16384" ht="13.2"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508</v>
      </c>
      <c r="AM52" s="320">
        <v>39645006</v>
      </c>
      <c r="AN52" s="321">
        <v>20246</v>
      </c>
      <c r="AO52" s="322">
        <v>-28.2</v>
      </c>
      <c r="AP52" s="323">
        <v>14375</v>
      </c>
      <c r="AQ52" s="324">
        <v>-5.5</v>
      </c>
      <c r="AR52" s="325">
        <v>-22.7</v>
      </c>
    </row>
    <row r="53" spans="1:16384" ht="13.2"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509</v>
      </c>
      <c r="AL53" s="304"/>
      <c r="AM53" s="312">
        <v>106926107</v>
      </c>
      <c r="AN53" s="313">
        <v>55013</v>
      </c>
      <c r="AO53" s="314">
        <v>-21.4</v>
      </c>
      <c r="AP53" s="315">
        <v>46574</v>
      </c>
      <c r="AQ53" s="316">
        <v>-0.7</v>
      </c>
      <c r="AR53" s="317">
        <v>-20.7</v>
      </c>
    </row>
    <row r="54" spans="1:16384" ht="13.2"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508</v>
      </c>
      <c r="AM54" s="320">
        <v>31327854</v>
      </c>
      <c r="AN54" s="321">
        <v>16118</v>
      </c>
      <c r="AO54" s="322">
        <v>-20.399999999999999</v>
      </c>
      <c r="AP54" s="323">
        <v>14394</v>
      </c>
      <c r="AQ54" s="324">
        <v>0.1</v>
      </c>
      <c r="AR54" s="325">
        <v>-20.5</v>
      </c>
    </row>
    <row r="55" spans="1:16384" ht="13.2"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510</v>
      </c>
      <c r="AL55" s="304"/>
      <c r="AM55" s="312">
        <v>105891031</v>
      </c>
      <c r="AN55" s="313">
        <v>54838</v>
      </c>
      <c r="AO55" s="314">
        <v>-0.3</v>
      </c>
      <c r="AP55" s="315">
        <v>44729</v>
      </c>
      <c r="AQ55" s="316">
        <v>-4</v>
      </c>
      <c r="AR55" s="317">
        <v>3.7</v>
      </c>
    </row>
    <row r="56" spans="1:16384" ht="13.2"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508</v>
      </c>
      <c r="AM56" s="320">
        <v>30962220</v>
      </c>
      <c r="AN56" s="321">
        <v>16034</v>
      </c>
      <c r="AO56" s="322">
        <v>-0.5</v>
      </c>
      <c r="AP56" s="323">
        <v>15395</v>
      </c>
      <c r="AQ56" s="324">
        <v>7</v>
      </c>
      <c r="AR56" s="325">
        <v>-7.5</v>
      </c>
    </row>
    <row r="57" spans="1:16384" ht="13.2"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511</v>
      </c>
      <c r="AL57" s="304"/>
      <c r="AM57" s="312">
        <v>109302726</v>
      </c>
      <c r="AN57" s="313">
        <v>56951</v>
      </c>
      <c r="AO57" s="314">
        <v>3.9</v>
      </c>
      <c r="AP57" s="315">
        <v>44130</v>
      </c>
      <c r="AQ57" s="316">
        <v>-1.3</v>
      </c>
      <c r="AR57" s="317">
        <v>5.2</v>
      </c>
    </row>
    <row r="58" spans="1:16384" ht="13.2"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508</v>
      </c>
      <c r="AM58" s="320">
        <v>29519445</v>
      </c>
      <c r="AN58" s="321">
        <v>15381</v>
      </c>
      <c r="AO58" s="322">
        <v>-4.0999999999999996</v>
      </c>
      <c r="AP58" s="323">
        <v>15920</v>
      </c>
      <c r="AQ58" s="324">
        <v>3.4</v>
      </c>
      <c r="AR58" s="325">
        <v>-7.5</v>
      </c>
    </row>
    <row r="59" spans="1:16384" ht="13.2"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512</v>
      </c>
      <c r="AL59" s="304"/>
      <c r="AM59" s="312">
        <v>109944620</v>
      </c>
      <c r="AN59" s="313">
        <v>57624</v>
      </c>
      <c r="AO59" s="314">
        <v>1.2</v>
      </c>
      <c r="AP59" s="315">
        <v>44816</v>
      </c>
      <c r="AQ59" s="316">
        <v>1.6</v>
      </c>
      <c r="AR59" s="317">
        <v>-0.4</v>
      </c>
    </row>
    <row r="60" spans="1:16384" ht="13.2"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508</v>
      </c>
      <c r="AM60" s="320">
        <v>31636279</v>
      </c>
      <c r="AN60" s="321">
        <v>16581</v>
      </c>
      <c r="AO60" s="322">
        <v>7.8</v>
      </c>
      <c r="AP60" s="323">
        <v>17040</v>
      </c>
      <c r="AQ60" s="324">
        <v>7</v>
      </c>
      <c r="AR60" s="325">
        <v>0.8</v>
      </c>
    </row>
    <row r="61" spans="1:16384" ht="13.2"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513</v>
      </c>
      <c r="AL61" s="326"/>
      <c r="AM61" s="327">
        <v>113820673</v>
      </c>
      <c r="AN61" s="328">
        <v>58882</v>
      </c>
      <c r="AO61" s="329">
        <v>-4.5999999999999996</v>
      </c>
      <c r="AP61" s="330">
        <v>45427</v>
      </c>
      <c r="AQ61" s="331">
        <v>1</v>
      </c>
      <c r="AR61" s="317">
        <v>-5.6</v>
      </c>
    </row>
    <row r="62" spans="1:16384" ht="13.2"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508</v>
      </c>
      <c r="AM62" s="320">
        <v>32618161</v>
      </c>
      <c r="AN62" s="321">
        <v>16872</v>
      </c>
      <c r="AO62" s="322">
        <v>-9.1</v>
      </c>
      <c r="AP62" s="323">
        <v>15425</v>
      </c>
      <c r="AQ62" s="324">
        <v>2.4</v>
      </c>
      <c r="AR62" s="325">
        <v>-11.5</v>
      </c>
    </row>
    <row r="63" spans="1:16384" ht="13.2"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2"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2"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2"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2" hidden="1" x14ac:dyDescent="0.2">
      <c r="AK70" s="246"/>
      <c r="AL70" s="246"/>
      <c r="AM70" s="246"/>
      <c r="AN70" s="246"/>
      <c r="AO70" s="246"/>
      <c r="AP70" s="246"/>
      <c r="AQ70" s="246"/>
      <c r="AR70" s="246"/>
    </row>
    <row r="71" spans="1:46" ht="13.2" hidden="1" x14ac:dyDescent="0.2">
      <c r="AK71" s="246"/>
      <c r="AL71" s="246"/>
      <c r="AM71" s="246"/>
      <c r="AN71" s="246"/>
      <c r="AO71" s="246"/>
      <c r="AP71" s="246"/>
      <c r="AQ71" s="246"/>
      <c r="AR71" s="246"/>
    </row>
    <row r="72" spans="1:46" ht="13.2" hidden="1" x14ac:dyDescent="0.2">
      <c r="AK72" s="246"/>
      <c r="AL72" s="246"/>
      <c r="AM72" s="246"/>
      <c r="AN72" s="246"/>
      <c r="AO72" s="246"/>
      <c r="AP72" s="246"/>
      <c r="AQ72" s="246"/>
      <c r="AR72" s="246"/>
    </row>
    <row r="73" spans="1:46" ht="13.2" hidden="1" x14ac:dyDescent="0.2">
      <c r="AK73" s="246"/>
      <c r="AL73" s="246"/>
      <c r="AM73" s="246"/>
      <c r="AN73" s="246"/>
      <c r="AO73" s="246"/>
      <c r="AP73" s="246"/>
      <c r="AQ73" s="246"/>
      <c r="AR73" s="246"/>
    </row>
  </sheetData>
  <sheetProtection algorithmName="SHA-512" hashValue="sZ8R2P1+5Kx1SQjSCOKH/oEqq+4xpIsHYUsDLx077rQb3wmvWLx2fFbbuIUknMpbL1TrAjWAGcwMrhmXB4l7Kw==" saltValue="brDD0xDttuiTIaSfl60fd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DC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c r="DU9" s="243"/>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43"/>
    </row>
    <row r="18" spans="2:125" ht="13.2" x14ac:dyDescent="0.2"/>
    <row r="19" spans="2:125" ht="13.2" x14ac:dyDescent="0.2"/>
    <row r="20" spans="2:125" ht="13.2" x14ac:dyDescent="0.2">
      <c r="DU20" s="243"/>
    </row>
    <row r="21" spans="2:125" ht="13.2" x14ac:dyDescent="0.2">
      <c r="DU21" s="243"/>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43"/>
    </row>
    <row r="29" spans="2:125" ht="13.2" x14ac:dyDescent="0.2"/>
    <row r="30" spans="2:125" ht="13.2" x14ac:dyDescent="0.2">
      <c r="B30" s="243"/>
    </row>
    <row r="31" spans="2:125" ht="13.2" x14ac:dyDescent="0.2"/>
    <row r="32" spans="2:125" ht="13.2" x14ac:dyDescent="0.2"/>
    <row r="33" spans="3:125" ht="13.2" x14ac:dyDescent="0.2">
      <c r="G33" s="243"/>
      <c r="I33" s="243"/>
    </row>
    <row r="34" spans="3:125" ht="13.2" x14ac:dyDescent="0.2">
      <c r="C34" s="243"/>
      <c r="P34" s="243"/>
      <c r="R34" s="243"/>
      <c r="DD34" s="243"/>
    </row>
    <row r="35" spans="3:125" ht="13.2" x14ac:dyDescent="0.2">
      <c r="D35" s="243"/>
      <c r="E35" s="243"/>
      <c r="DC35" s="243"/>
      <c r="DF35" s="243"/>
      <c r="DP35" s="243"/>
      <c r="DQ35" s="243"/>
      <c r="DR35" s="243"/>
      <c r="DS35" s="243"/>
      <c r="DT35" s="243"/>
      <c r="DU35" s="243"/>
    </row>
    <row r="36" spans="3:125" ht="13.2"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2" x14ac:dyDescent="0.2">
      <c r="DU37" s="243"/>
    </row>
    <row r="38" spans="3:125" ht="13.2" x14ac:dyDescent="0.2">
      <c r="DT38" s="243"/>
      <c r="DU38" s="243"/>
    </row>
    <row r="39" spans="3:125" ht="13.2" x14ac:dyDescent="0.2"/>
    <row r="40" spans="3:125" ht="13.2" x14ac:dyDescent="0.2">
      <c r="DD40" s="243"/>
    </row>
    <row r="41" spans="3:125" ht="13.2" x14ac:dyDescent="0.2">
      <c r="R41" s="243"/>
    </row>
    <row r="42" spans="3:125" ht="13.2" x14ac:dyDescent="0.2">
      <c r="DC42" s="243"/>
      <c r="DF42" s="243"/>
    </row>
    <row r="43" spans="3:125" ht="13.2"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2" x14ac:dyDescent="0.2">
      <c r="DU44" s="243"/>
    </row>
    <row r="45" spans="3:125" ht="13.2" x14ac:dyDescent="0.2"/>
    <row r="46" spans="3:125" ht="13.2" x14ac:dyDescent="0.2"/>
    <row r="47" spans="3:125" ht="13.2" x14ac:dyDescent="0.2"/>
    <row r="48" spans="3:125" ht="13.2" x14ac:dyDescent="0.2">
      <c r="DT48" s="243"/>
      <c r="DU48" s="243"/>
    </row>
    <row r="49" spans="120:125" ht="13.2" x14ac:dyDescent="0.2"/>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43"/>
    </row>
    <row r="83" spans="112:125" ht="13.2" x14ac:dyDescent="0.2">
      <c r="DI83" s="243"/>
      <c r="DJ83" s="243"/>
      <c r="DK83" s="243"/>
      <c r="DL83" s="243"/>
      <c r="DM83" s="243"/>
      <c r="DN83" s="243"/>
      <c r="DO83" s="243"/>
      <c r="DP83" s="243"/>
      <c r="DQ83" s="243"/>
      <c r="DR83" s="243"/>
      <c r="DS83" s="243"/>
      <c r="DT83" s="243"/>
      <c r="DU83" s="243"/>
    </row>
    <row r="84" spans="112:125" ht="13.2" x14ac:dyDescent="0.2"/>
    <row r="85" spans="112:125" ht="13.2" x14ac:dyDescent="0.2"/>
    <row r="86" spans="112:125" ht="13.2" x14ac:dyDescent="0.2"/>
    <row r="87" spans="112:125" ht="13.2" x14ac:dyDescent="0.2"/>
    <row r="88" spans="112:125" ht="13.2" x14ac:dyDescent="0.2">
      <c r="DU88" s="243"/>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lWxmxvB0eDqE3cJLrK9VfUNaf9eL4HtsH7OKa/QLOURYffEcLUek13nWHgrPWYNOESnQd4qbM5cRo2MwD418Iw==" saltValue="qa8pJNtjPnPonkvSXoVJ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41406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2" x14ac:dyDescent="0.2"/>
    <row r="33" spans="2:8" ht="13.2" x14ac:dyDescent="0.2">
      <c r="G33" s="243"/>
    </row>
    <row r="34" spans="2:8" ht="13.2" x14ac:dyDescent="0.2">
      <c r="C34" s="243"/>
    </row>
    <row r="35" spans="2:8" ht="13.2" x14ac:dyDescent="0.2">
      <c r="B35" s="243"/>
      <c r="D35" s="243"/>
      <c r="E35" s="243"/>
    </row>
    <row r="36" spans="2:8" ht="13.2" x14ac:dyDescent="0.2">
      <c r="F36" s="243"/>
      <c r="H36" s="243"/>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7vYyXHnLSpsjz6qXW1SwGR6dGSZdvV567yI12st7A1WUkT/eH3BziUrwxb2gjBBosGmDwKpuKnWICxsQCEFWNg==" saltValue="ZCWa6tjLcbLqT11VlUq5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34" t="s">
        <v>514</v>
      </c>
      <c r="G46" s="335" t="s">
        <v>515</v>
      </c>
      <c r="H46" s="335" t="s">
        <v>516</v>
      </c>
      <c r="I46" s="335" t="s">
        <v>517</v>
      </c>
      <c r="J46" s="336" t="s">
        <v>518</v>
      </c>
    </row>
    <row r="47" spans="2:10" ht="57.75" customHeight="1" x14ac:dyDescent="0.2">
      <c r="B47" s="7"/>
      <c r="C47" s="1115" t="s">
        <v>4</v>
      </c>
      <c r="D47" s="1115"/>
      <c r="E47" s="1116"/>
      <c r="F47" s="337">
        <v>4.13</v>
      </c>
      <c r="G47" s="338">
        <v>10.85</v>
      </c>
      <c r="H47" s="338">
        <v>14.26</v>
      </c>
      <c r="I47" s="338">
        <v>20.04</v>
      </c>
      <c r="J47" s="339">
        <v>17.7</v>
      </c>
    </row>
    <row r="48" spans="2:10" ht="57.75" customHeight="1" x14ac:dyDescent="0.2">
      <c r="B48" s="8"/>
      <c r="C48" s="1117" t="s">
        <v>5</v>
      </c>
      <c r="D48" s="1117"/>
      <c r="E48" s="1118"/>
      <c r="F48" s="340">
        <v>3.71</v>
      </c>
      <c r="G48" s="341">
        <v>4.88</v>
      </c>
      <c r="H48" s="341">
        <v>6.99</v>
      </c>
      <c r="I48" s="341">
        <v>2.23</v>
      </c>
      <c r="J48" s="342">
        <v>1.69</v>
      </c>
    </row>
    <row r="49" spans="2:10" ht="57.75" customHeight="1" thickBot="1" x14ac:dyDescent="0.25">
      <c r="B49" s="9"/>
      <c r="C49" s="1119" t="s">
        <v>6</v>
      </c>
      <c r="D49" s="1119"/>
      <c r="E49" s="1120"/>
      <c r="F49" s="343">
        <v>3.76</v>
      </c>
      <c r="G49" s="344">
        <v>8.25</v>
      </c>
      <c r="H49" s="344">
        <v>5.07</v>
      </c>
      <c r="I49" s="344">
        <v>1.32</v>
      </c>
      <c r="J49" s="345" t="s">
        <v>519</v>
      </c>
    </row>
    <row r="50" spans="2:10" ht="13.5" customHeight="1" x14ac:dyDescent="0.2"/>
  </sheetData>
  <sheetProtection algorithmName="SHA-512" hashValue="NPbZ7TGK44BS0L5kEvVhaa6ufVwYASeSEDmmJPJ5OinHEKH3HMa5IuTqR+A1woZUa7k+VVF3mMwNi9GX6Gg+zw==" saltValue="V6oW3n6RHEctKxfI3SSD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2026-03-09T02:20:48Z</cp:lastPrinted>
  <dcterms:created xsi:type="dcterms:W3CDTF">2026-02-19T23:58:23Z</dcterms:created>
  <dcterms:modified xsi:type="dcterms:W3CDTF">2026-03-10T07:10:52Z</dcterms:modified>
  <cp:category/>
</cp:coreProperties>
</file>