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267DB14-227B-492E-9924-24C82473E113}" xr6:coauthVersionLast="47" xr6:coauthVersionMax="47" xr10:uidLastSave="{00000000-0000-0000-0000-000000000000}"/>
  <workbookProtection workbookAlgorithmName="SHA-512" workbookHashValue="JirIOmYcpugTOhcl7Cgw//nJhGMlkTQsZ4xcu1/oFJnp+PAJFVB8kszakjQ9Ruzu/3Ppi7RQbGGbjPSVIu/kUg==" workbookSaltValue="qX5QqNHfVGoTMHXFU27j2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O6" i="5"/>
  <c r="N6" i="5"/>
  <c r="B10" i="4" s="1"/>
  <c r="M6" i="5"/>
  <c r="AD8" i="4" s="1"/>
  <c r="L6" i="5"/>
  <c r="W8" i="4" s="1"/>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BB10" i="4"/>
  <c r="W10" i="4"/>
  <c r="P10" i="4"/>
  <c r="I10" i="4"/>
  <c r="BB8" i="4"/>
  <c r="P8" i="4"/>
  <c r="I8" i="4"/>
  <c r="B8" i="4"/>
  <c r="B6" i="4"/>
</calcChain>
</file>

<file path=xl/sharedStrings.xml><?xml version="1.0" encoding="utf-8"?>
<sst xmlns="http://schemas.openxmlformats.org/spreadsheetml/2006/main" count="247" uniqueCount="116">
  <si>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</si>
  <si>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</si>
  <si>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</si>
  <si>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</si>
  <si>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個別排水処理</t>
  </si>
  <si>
    <t>⑤経費回収率(％)</t>
  </si>
  <si>
    <t>類似団体区分</t>
    <rPh sb="4" eb="6">
      <t>クブン</t>
    </rPh>
    <phoneticPr fontId="1"/>
  </si>
  <si>
    <t>管理者の情報</t>
    <rPh sb="0" eb="3">
      <t>カンリシャ</t>
    </rPh>
    <rPh sb="4" eb="6">
      <t>ジョウホウ</t>
    </rPh>
    <phoneticPr fontId="1"/>
  </si>
  <si>
    <t>業種CD</t>
    <rPh sb="0" eb="2">
      <t>ギョウシュ</t>
    </rPh>
    <phoneticPr fontId="1"/>
  </si>
  <si>
    <t>事業CD</t>
    <rPh sb="0" eb="2">
      <t>ジギョウ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</si>
  <si>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</si>
  <si>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</si>
  <si>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</si>
  <si>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</si>
  <si>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</si>
  <si>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</si>
  <si>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</si>
  <si>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</si>
  <si>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</si>
  <si>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</si>
  <si>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</si>
  <si>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</si>
  <si>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</si>
  <si>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</si>
  <si>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</si>
  <si>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</si>
  <si>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</si>
  <si>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</si>
  <si>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</si>
  <si>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</si>
  <si>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</si>
  <si>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</si>
  <si>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</si>
  <si>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</si>
  <si>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</si>
  <si>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</si>
  <si>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</si>
  <si>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</si>
  <si>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</si>
  <si>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</si>
  <si>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</si>
  <si>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</si>
  <si>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</si>
  <si>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</si>
  <si>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</si>
  <si>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</si>
  <si>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</si>
  <si>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</si>
  <si>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</si>
  <si>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</si>
  <si>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</si>
  <si>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</si>
  <si>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</si>
  <si>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</si>
  <si>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</si>
  <si>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群馬県　みどり市</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</si>
  <si>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</si>
  <si>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</si>
  <si>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</si>
  <si>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</si>
  <si>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</si>
  <si>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</si>
  <si>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</si>
  <si>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</si>
  <si>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</si>
  <si>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</si>
  <si>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</si>
  <si>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</si>
  <si>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</si>
  <si>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</si>
  <si>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</si>
  <si>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</si>
  <si>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</si>
  <si>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</si>
  <si>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</si>
  <si>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</si>
  <si>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</si>
  <si>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</si>
  <si>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</si>
  <si>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</si>
  <si>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</si>
  <si>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</si>
  <si>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</si>
  <si>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</si>
  <si>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</si>
  <si>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</si>
  <si>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</si>
  <si>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</si>
  <si>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</si>
  <si>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</si>
  <si>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</si>
  <si>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</si>
  <si>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</si>
  <si>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</si>
  <si>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</si>
  <si>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</si>
  <si>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</si>
  <si>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</si>
  <si>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法非適用</t>
  </si>
  <si>
    <t>下水道事業</t>
  </si>
  <si>
    <t>L3</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</si>
  <si>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</si>
  <si>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</si>
  <si>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</si>
  <si>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</si>
  <si>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</si>
  <si>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</si>
  <si>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</si>
  <si>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</si>
  <si>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</si>
  <si>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</si>
  <si>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</si>
  <si>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</si>
  <si>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 xml:space="preserve">
浄化槽設置事業のため、管渠の埋設はなく、管渠改善率はない。事業開始から10年以上が経過し、徐々に老朽化が進んでいることから、適切な維持管理を行い、一度に多額の修繕費や更新費用が生じないように平準化をしていく必要がある。</t>
    <rPh sb="39" eb="40">
      <t>ネン</t>
    </rPh>
    <rPh sb="40" eb="42">
      <t>イジョウ</t>
    </rPh>
    <phoneticPr fontId="1"/>
  </si>
  <si>
    <t xml:space="preserve">
本市の個別浄化槽事業は、事業開始から15年を経過しているが対象世帯が少ないことから、維持管理費は比較的少額に抑えられている。しかし、事業開始時の起債の償還が今後も続き、本来使用料収入で賄わなくてはならないものを一般会計繰入金で賄っている状況であるため、経費の節減とともに、料金改定も視野に検討をしていく必要がある。</t>
    <rPh sb="67" eb="69">
      <t>ジギョウ</t>
    </rPh>
    <rPh sb="69" eb="71">
      <t>カイシ</t>
    </rPh>
    <rPh sb="71" eb="72">
      <t>ジ</t>
    </rPh>
    <rPh sb="73" eb="75">
      <t>キサイ</t>
    </rPh>
    <rPh sb="76" eb="78">
      <t>ショウカン</t>
    </rPh>
    <rPh sb="79" eb="81">
      <t>コンゴ</t>
    </rPh>
    <rPh sb="82" eb="83">
      <t>ツヅ</t>
    </rPh>
    <rPh sb="85" eb="87">
      <t>ホンライ</t>
    </rPh>
    <rPh sb="87" eb="90">
      <t>シヨウリョウ</t>
    </rPh>
    <rPh sb="90" eb="92">
      <t>シュウニュウ</t>
    </rPh>
    <rPh sb="93" eb="94">
      <t>マカナ</t>
    </rPh>
    <rPh sb="106" eb="108">
      <t>イッパン</t>
    </rPh>
    <rPh sb="108" eb="110">
      <t>カイケイ</t>
    </rPh>
    <rPh sb="110" eb="111">
      <t>ク</t>
    </rPh>
    <rPh sb="111" eb="112">
      <t>イ</t>
    </rPh>
    <rPh sb="112" eb="113">
      <t>キン</t>
    </rPh>
    <rPh sb="114" eb="115">
      <t>マカナ</t>
    </rPh>
    <rPh sb="119" eb="121">
      <t>ジョウキョウ</t>
    </rPh>
    <rPh sb="127" eb="129">
      <t>ケイヒ</t>
    </rPh>
    <rPh sb="130" eb="132">
      <t>セツゲン</t>
    </rPh>
    <phoneticPr fontId="1"/>
  </si>
  <si>
    <t xml:space="preserve">
①収益的収支比率は、前年度比29.9ポイント減となっている。主な要因は、一般会計繰入金が収入の大半を占めているが、前年度繰越金の増加により、歳入不足分を補填する一般会計繰入金が減少したことによるものである。今後対象世帯の増加が見込めない上、人口減少により使用料収入の増加が難しい状況であることから、使用料の改定を視野にし、維持管理費等の削減を図る必要がある。
④企業債残高対事業規模比率は、償還年数が長い起債の償還が残っている上に起債残高が大きいこと、また営業収益が少ないことから、類似団体平均値よりも高くなっている。
⑤経費回収率は、類似団体平均値よりも高い数値ではあるものの、維持管理委託料の増加や、事業開始から年数が経過しているため、修繕費が増加傾向にある。今後更なる経費節減に努めていく必要がある。
⑥汚水処理原価は、維持管理費が低く抑えられているため、類似団体平均値よりも低い数値となっており、低コストで処理されている。
⑦施設利用率は、平成25年度以降施設全体が稼働しているため、類似団体平均値に近い数値を示している。
⑧水洗化率は、対象施設全体が稼働しているため、100%となっている。</t>
    <rPh sb="11" eb="15">
      <t>ゼンネンドヒ</t>
    </rPh>
    <rPh sb="23" eb="24">
      <t>ゲン</t>
    </rPh>
    <rPh sb="31" eb="32">
      <t>オモ</t>
    </rPh>
    <rPh sb="33" eb="35">
      <t>ヨウイン</t>
    </rPh>
    <rPh sb="37" eb="39">
      <t>イッパン</t>
    </rPh>
    <rPh sb="39" eb="41">
      <t>カイケイ</t>
    </rPh>
    <rPh sb="41" eb="42">
      <t>ク</t>
    </rPh>
    <rPh sb="42" eb="43">
      <t>イ</t>
    </rPh>
    <rPh sb="43" eb="44">
      <t>キン</t>
    </rPh>
    <rPh sb="45" eb="47">
      <t>シュウニュウ</t>
    </rPh>
    <rPh sb="48" eb="50">
      <t>タイハン</t>
    </rPh>
    <rPh sb="51" eb="52">
      <t>シ</t>
    </rPh>
    <rPh sb="58" eb="61">
      <t>ゼンネンド</t>
    </rPh>
    <rPh sb="61" eb="63">
      <t>クリコシ</t>
    </rPh>
    <rPh sb="63" eb="64">
      <t>キン</t>
    </rPh>
    <rPh sb="65" eb="67">
      <t>ゾウカ</t>
    </rPh>
    <rPh sb="71" eb="73">
      <t>サイニュウ</t>
    </rPh>
    <rPh sb="73" eb="76">
      <t>フソクブン</t>
    </rPh>
    <rPh sb="77" eb="79">
      <t>ホテン</t>
    </rPh>
    <rPh sb="81" eb="83">
      <t>イッパン</t>
    </rPh>
    <rPh sb="83" eb="85">
      <t>カイケイ</t>
    </rPh>
    <rPh sb="85" eb="86">
      <t>ク</t>
    </rPh>
    <rPh sb="86" eb="87">
      <t>イ</t>
    </rPh>
    <rPh sb="87" eb="88">
      <t>キン</t>
    </rPh>
    <rPh sb="89" eb="91">
      <t>ゲンショウ</t>
    </rPh>
    <rPh sb="104" eb="106">
      <t>コンゴ</t>
    </rPh>
    <rPh sb="106" eb="108">
      <t>タイショウ</t>
    </rPh>
    <rPh sb="108" eb="110">
      <t>セタイ</t>
    </rPh>
    <rPh sb="111" eb="113">
      <t>ゾウカ</t>
    </rPh>
    <rPh sb="114" eb="116">
      <t>ミコ</t>
    </rPh>
    <rPh sb="119" eb="120">
      <t>ウエ</t>
    </rPh>
    <rPh sb="121" eb="123">
      <t>ジンコウ</t>
    </rPh>
    <rPh sb="123" eb="125">
      <t>ゲンショウ</t>
    </rPh>
    <rPh sb="128" eb="131">
      <t>シヨウリョウ</t>
    </rPh>
    <rPh sb="131" eb="133">
      <t>シュウニュウ</t>
    </rPh>
    <rPh sb="134" eb="136">
      <t>ゾウカ</t>
    </rPh>
    <rPh sb="137" eb="138">
      <t>ムズカ</t>
    </rPh>
    <rPh sb="140" eb="142">
      <t>ジョウキョウ</t>
    </rPh>
    <rPh sb="150" eb="153">
      <t>シヨウリョウ</t>
    </rPh>
    <rPh sb="154" eb="156">
      <t>カイテイ</t>
    </rPh>
    <rPh sb="157" eb="159">
      <t>シヤ</t>
    </rPh>
    <rPh sb="162" eb="164">
      <t>イジ</t>
    </rPh>
    <rPh sb="164" eb="166">
      <t>カンリ</t>
    </rPh>
    <rPh sb="166" eb="167">
      <t>ヒ</t>
    </rPh>
    <rPh sb="167" eb="168">
      <t>トウ</t>
    </rPh>
    <rPh sb="169" eb="171">
      <t>サクゲン</t>
    </rPh>
    <rPh sb="172" eb="173">
      <t>ハカ</t>
    </rPh>
    <rPh sb="174" eb="176">
      <t>ヒツヨウ</t>
    </rPh>
    <rPh sb="182" eb="185">
      <t>キギョウサイ</t>
    </rPh>
    <rPh sb="185" eb="187">
      <t>ザンダカ</t>
    </rPh>
    <rPh sb="187" eb="188">
      <t>タイ</t>
    </rPh>
    <rPh sb="188" eb="190">
      <t>ジギョウ</t>
    </rPh>
    <rPh sb="190" eb="192">
      <t>キボ</t>
    </rPh>
    <rPh sb="192" eb="194">
      <t>ヒリツ</t>
    </rPh>
    <rPh sb="196" eb="198">
      <t>ショウカン</t>
    </rPh>
    <rPh sb="291" eb="293">
      <t>イジ</t>
    </rPh>
    <rPh sb="293" eb="295">
      <t>カンリ</t>
    </rPh>
    <rPh sb="295" eb="298">
      <t>イタクリョウ</t>
    </rPh>
    <rPh sb="299" eb="301">
      <t>ゾウカ</t>
    </rPh>
    <rPh sb="333" eb="335">
      <t>コンゴ</t>
    </rPh>
    <rPh sb="340" eb="342">
      <t>セツゲン</t>
    </rPh>
    <rPh sb="364" eb="366">
      <t>イジ</t>
    </rPh>
    <rPh sb="366" eb="369">
      <t>カンリヒ</t>
    </rPh>
    <rPh sb="370" eb="371">
      <t>ヒク</t>
    </rPh>
    <rPh sb="372" eb="373">
      <t>オサ</t>
    </rPh>
    <rPh sb="386" eb="389">
      <t>ヘイキンチ</t>
    </rPh>
    <rPh sb="451" eb="454">
      <t>ヘイキンチ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</si>
</sst>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05-46A9-BFA4-E08CF32915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A05-46A9-BFA4-E08CF32915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52.94</c:v>
                </c:pt>
                <c:pt idx="1">
                  <c:v>54.9</c:v>
                </c:pt>
                <c:pt idx="2">
                  <c:v>52.94</c:v>
                </c:pt>
                <c:pt idx="3">
                  <c:v>50.98</c:v>
                </c:pt>
                <c:pt idx="4">
                  <c:v>50.98</c:v>
                </c:pt>
              </c:numCache>
            </c:numRef>
          </c:val>
          <c:extLst>
            <c:ext xmlns:c16="http://schemas.microsoft.com/office/drawing/2014/chart" uri="{C3380CC4-5D6E-409C-BE32-E72D297353CC}">
              <c16:uniqueId val="{00000000-F103-46CF-8B93-5D2C656DDD7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54.73</c:v>
                </c:pt>
                <c:pt idx="1">
                  <c:v>56.29</c:v>
                </c:pt>
                <c:pt idx="2">
                  <c:v>59.69</c:v>
                </c:pt>
                <c:pt idx="3">
                  <c:v>60.64</c:v>
                </c:pt>
                <c:pt idx="4">
                  <c:v>59.56</c:v>
                </c:pt>
              </c:numCache>
            </c:numRef>
          </c:val>
          <c:smooth val="0"/>
          <c:extLst>
            <c:ext xmlns:c16="http://schemas.microsoft.com/office/drawing/2014/chart" uri="{C3380CC4-5D6E-409C-BE32-E72D297353CC}">
              <c16:uniqueId val="{00000001-F103-46CF-8B93-5D2C656DDD7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DA3-4F9C-A56C-3B3E5F6CB0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54.72</c:v>
                </c:pt>
                <c:pt idx="1">
                  <c:v>54.06</c:v>
                </c:pt>
                <c:pt idx="2">
                  <c:v>67.73</c:v>
                </c:pt>
                <c:pt idx="3">
                  <c:v>72.97</c:v>
                </c:pt>
                <c:pt idx="4">
                  <c:v>72.89</c:v>
                </c:pt>
              </c:numCache>
            </c:numRef>
          </c:val>
          <c:smooth val="0"/>
          <c:extLst>
            <c:ext xmlns:c16="http://schemas.microsoft.com/office/drawing/2014/chart" uri="{C3380CC4-5D6E-409C-BE32-E72D297353CC}">
              <c16:uniqueId val="{00000001-DDA3-4F9C-A56C-3B3E5F6CB0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118.11</c:v>
                </c:pt>
                <c:pt idx="1">
                  <c:v>119.85</c:v>
                </c:pt>
                <c:pt idx="2">
                  <c:v>62.2</c:v>
                </c:pt>
                <c:pt idx="3">
                  <c:v>121.39</c:v>
                </c:pt>
                <c:pt idx="4">
                  <c:v>91.49</c:v>
                </c:pt>
              </c:numCache>
            </c:numRef>
          </c:val>
          <c:extLst>
            <c:ext xmlns:c16="http://schemas.microsoft.com/office/drawing/2014/chart" uri="{C3380CC4-5D6E-409C-BE32-E72D297353CC}">
              <c16:uniqueId val="{00000000-AA0B-41D4-8196-7283B0AB01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0B-41D4-8196-7283B0AB01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ED-4D40-B117-EED12A4FFCE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ED-4D40-B117-EED12A4FFCE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29-42EA-8F2D-65BC05B7AAF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29-42EA-8F2D-65BC05B7AAF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8E-4A60-9748-2665285883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8E-4A60-9748-26652858836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6E-40B7-B56D-9457B82EE8E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6E-40B7-B56D-9457B82EE8E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1537.45</c:v>
                </c:pt>
                <c:pt idx="1">
                  <c:v>1375.68</c:v>
                </c:pt>
                <c:pt idx="2">
                  <c:v>1387.88</c:v>
                </c:pt>
                <c:pt idx="3">
                  <c:v>1375.02</c:v>
                </c:pt>
                <c:pt idx="4">
                  <c:v>1329.51</c:v>
                </c:pt>
              </c:numCache>
            </c:numRef>
          </c:val>
          <c:extLst>
            <c:ext xmlns:c16="http://schemas.microsoft.com/office/drawing/2014/chart" uri="{C3380CC4-5D6E-409C-BE32-E72D297353CC}">
              <c16:uniqueId val="{00000000-CFC7-4C9A-B811-69293441CCD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860.05</c:v>
                </c:pt>
                <c:pt idx="1">
                  <c:v>745.86</c:v>
                </c:pt>
                <c:pt idx="2">
                  <c:v>407.37</c:v>
                </c:pt>
                <c:pt idx="3">
                  <c:v>461.71</c:v>
                </c:pt>
                <c:pt idx="4">
                  <c:v>520.32000000000005</c:v>
                </c:pt>
              </c:numCache>
            </c:numRef>
          </c:val>
          <c:smooth val="0"/>
          <c:extLst>
            <c:ext xmlns:c16="http://schemas.microsoft.com/office/drawing/2014/chart" uri="{C3380CC4-5D6E-409C-BE32-E72D297353CC}">
              <c16:uniqueId val="{00000001-CFC7-4C9A-B811-69293441CCD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55.06</c:v>
                </c:pt>
                <c:pt idx="1">
                  <c:v>53.71</c:v>
                </c:pt>
                <c:pt idx="2">
                  <c:v>57.87</c:v>
                </c:pt>
                <c:pt idx="3">
                  <c:v>59.65</c:v>
                </c:pt>
                <c:pt idx="4">
                  <c:v>65.28</c:v>
                </c:pt>
              </c:numCache>
            </c:numRef>
          </c:val>
          <c:extLst>
            <c:ext xmlns:c16="http://schemas.microsoft.com/office/drawing/2014/chart" uri="{C3380CC4-5D6E-409C-BE32-E72D297353CC}">
              <c16:uniqueId val="{00000000-1EB3-416C-A980-0A14EAC9B1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44.86</c:v>
                </c:pt>
                <c:pt idx="1">
                  <c:v>38.090000000000003</c:v>
                </c:pt>
                <c:pt idx="2">
                  <c:v>59.67</c:v>
                </c:pt>
                <c:pt idx="3">
                  <c:v>54.97</c:v>
                </c:pt>
                <c:pt idx="4">
                  <c:v>63.25</c:v>
                </c:pt>
              </c:numCache>
            </c:numRef>
          </c:val>
          <c:smooth val="0"/>
          <c:extLst>
            <c:ext xmlns:c16="http://schemas.microsoft.com/office/drawing/2014/chart" uri="{C3380CC4-5D6E-409C-BE32-E72D297353CC}">
              <c16:uniqueId val="{00000001-1EB3-416C-A980-0A14EAC9B1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240.56</c:v>
                </c:pt>
                <c:pt idx="1">
                  <c:v>251.53</c:v>
                </c:pt>
                <c:pt idx="2">
                  <c:v>232.54</c:v>
                </c:pt>
                <c:pt idx="3">
                  <c:v>222.52</c:v>
                </c:pt>
                <c:pt idx="4">
                  <c:v>205.52</c:v>
                </c:pt>
              </c:numCache>
            </c:numRef>
          </c:val>
          <c:extLst>
            <c:ext xmlns:c16="http://schemas.microsoft.com/office/drawing/2014/chart" uri="{C3380CC4-5D6E-409C-BE32-E72D297353CC}">
              <c16:uniqueId val="{00000000-C80A-4B3F-A448-C7838C2A7D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496.36</c:v>
                </c:pt>
                <c:pt idx="1">
                  <c:v>609.26</c:v>
                </c:pt>
                <c:pt idx="2">
                  <c:v>406.8</c:v>
                </c:pt>
                <c:pt idx="3">
                  <c:v>430.17</c:v>
                </c:pt>
                <c:pt idx="4">
                  <c:v>383.02</c:v>
                </c:pt>
              </c:numCache>
            </c:numRef>
          </c:val>
          <c:smooth val="0"/>
          <c:extLst>
            <c:ext xmlns:c16="http://schemas.microsoft.com/office/drawing/2014/chart" uri="{C3380CC4-5D6E-409C-BE32-E72D297353CC}">
              <c16:uniqueId val="{00000001-C80A-4B3F-A448-C7838C2A7D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【967.97】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【82.56】</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【46.29】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【332.82】</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【46.20】</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群馬県　みどり市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11</v>
      </c>
      <c r="C7" s="29"/>
      <c r="D7" s="29"/>
      <c r="E7" s="29"/>
      <c r="F7" s="29"/>
      <c r="G7" s="29"/>
      <c r="H7" s="29"/>
      <c r="I7" s="29" t="s">
        <v>16</v>
      </c>
      <c r="J7" s="29"/>
      <c r="K7" s="29"/>
      <c r="L7" s="29"/>
      <c r="M7" s="29"/>
      <c r="N7" s="29"/>
      <c r="O7" s="29"/>
      <c r="P7" s="29" t="s">
        <v>10</v>
      </c>
      <c r="Q7" s="29"/>
      <c r="R7" s="29"/>
      <c r="S7" s="29"/>
      <c r="T7" s="29"/>
      <c r="U7" s="29"/>
      <c r="V7" s="29"/>
      <c r="W7" s="29" t="s">
        <v>6</v>
      </c>
      <c r="X7" s="29"/>
      <c r="Y7" s="29"/>
      <c r="Z7" s="29"/>
      <c r="AA7" s="29"/>
      <c r="AB7" s="29"/>
      <c r="AC7" s="29"/>
      <c r="AD7" s="29" t="s">
        <v>7</v>
      </c>
      <c r="AE7" s="29"/>
      <c r="AF7" s="29"/>
      <c r="AG7" s="29"/>
      <c r="AH7" s="29"/>
      <c r="AI7" s="29"/>
      <c r="AJ7" s="29"/>
      <c r="AK7" s="3"/>
      <c r="AL7" s="29" t="s">
        <v>18</v>
      </c>
      <c r="AM7" s="29"/>
      <c r="AN7" s="29"/>
      <c r="AO7" s="29"/>
      <c r="AP7" s="29"/>
      <c r="AQ7" s="29"/>
      <c r="AR7" s="29"/>
      <c r="AS7" s="29"/>
      <c r="AT7" s="29" t="s">
        <v>12</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
      <c r="A8" s="2"/>
      <c r="B8" s="33" t="str">
        <f>データ!I6</f>
        <v>法非適用</v>
      </c>
      <c r="C8" s="33"/>
      <c r="D8" s="33"/>
      <c r="E8" s="33"/>
      <c r="F8" s="33"/>
      <c r="G8" s="33"/>
      <c r="H8" s="33"/>
      <c r="I8" s="33" t="str">
        <f>データ!J6</f>
        <v>下水道事業</v>
      </c>
      <c r="J8" s="33"/>
      <c r="K8" s="33"/>
      <c r="L8" s="33"/>
      <c r="M8" s="33"/>
      <c r="N8" s="33"/>
      <c r="O8" s="33"/>
      <c r="P8" s="33" t="str">
        <f>データ!K6</f>
        <v>個別排水処理</v>
      </c>
      <c r="Q8" s="33"/>
      <c r="R8" s="33"/>
      <c r="S8" s="33"/>
      <c r="T8" s="33"/>
      <c r="U8" s="33"/>
      <c r="V8" s="33"/>
      <c r="W8" s="33" t="str">
        <f>データ!L6</f>
        <v>L3</v>
      </c>
      <c r="X8" s="33"/>
      <c r="Y8" s="33"/>
      <c r="Z8" s="33"/>
      <c r="AA8" s="33"/>
      <c r="AB8" s="33"/>
      <c r="AC8" s="33"/>
      <c r="AD8" s="34" t="str">
        <f>データ!$M$6</f>
        <v>非設置</v>
      </c>
      <c r="AE8" s="34"/>
      <c r="AF8" s="34"/>
      <c r="AG8" s="34"/>
      <c r="AH8" s="34"/>
      <c r="AI8" s="34"/>
      <c r="AJ8" s="34"/>
      <c r="AK8" s="3"/>
      <c r="AL8" s="35">
        <f>データ!S6</f>
        <v>48921</v>
      </c>
      <c r="AM8" s="35"/>
      <c r="AN8" s="35"/>
      <c r="AO8" s="35"/>
      <c r="AP8" s="35"/>
      <c r="AQ8" s="35"/>
      <c r="AR8" s="35"/>
      <c r="AS8" s="35"/>
      <c r="AT8" s="36">
        <f>データ!T6</f>
        <v>208.42</v>
      </c>
      <c r="AU8" s="36"/>
      <c r="AV8" s="36"/>
      <c r="AW8" s="36"/>
      <c r="AX8" s="36"/>
      <c r="AY8" s="36"/>
      <c r="AZ8" s="36"/>
      <c r="BA8" s="36"/>
      <c r="BB8" s="36">
        <f>データ!U6</f>
        <v>234.72</v>
      </c>
      <c r="BC8" s="36"/>
      <c r="BD8" s="36"/>
      <c r="BE8" s="36"/>
      <c r="BF8" s="36"/>
      <c r="BG8" s="36"/>
      <c r="BH8" s="36"/>
      <c r="BI8" s="36"/>
      <c r="BJ8" s="3"/>
      <c r="BK8" s="3"/>
      <c r="BL8" s="37" t="s">
        <v>17</v>
      </c>
      <c r="BM8" s="38"/>
      <c r="BN8" s="39" t="s">
        <v>22</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25</v>
      </c>
      <c r="J9" s="29"/>
      <c r="K9" s="29"/>
      <c r="L9" s="29"/>
      <c r="M9" s="29"/>
      <c r="N9" s="29"/>
      <c r="O9" s="29"/>
      <c r="P9" s="29" t="s">
        <v>27</v>
      </c>
      <c r="Q9" s="29"/>
      <c r="R9" s="29"/>
      <c r="S9" s="29"/>
      <c r="T9" s="29"/>
      <c r="U9" s="29"/>
      <c r="V9" s="29"/>
      <c r="W9" s="29" t="s">
        <v>30</v>
      </c>
      <c r="X9" s="29"/>
      <c r="Y9" s="29"/>
      <c r="Z9" s="29"/>
      <c r="AA9" s="29"/>
      <c r="AB9" s="29"/>
      <c r="AC9" s="29"/>
      <c r="AD9" s="29" t="s">
        <v>24</v>
      </c>
      <c r="AE9" s="29"/>
      <c r="AF9" s="29"/>
      <c r="AG9" s="29"/>
      <c r="AH9" s="29"/>
      <c r="AI9" s="29"/>
      <c r="AJ9" s="29"/>
      <c r="AK9" s="3"/>
      <c r="AL9" s="29" t="s">
        <v>32</v>
      </c>
      <c r="AM9" s="29"/>
      <c r="AN9" s="29"/>
      <c r="AO9" s="29"/>
      <c r="AP9" s="29"/>
      <c r="AQ9" s="29"/>
      <c r="AR9" s="29"/>
      <c r="AS9" s="29"/>
      <c r="AT9" s="29" t="s">
        <v>33</v>
      </c>
      <c r="AU9" s="29"/>
      <c r="AV9" s="29"/>
      <c r="AW9" s="29"/>
      <c r="AX9" s="29"/>
      <c r="AY9" s="29"/>
      <c r="AZ9" s="29"/>
      <c r="BA9" s="29"/>
      <c r="BB9" s="29" t="s">
        <v>3</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t="str">
        <f>データ!O6</f>
        <v>該当数値なし</v>
      </c>
      <c r="J10" s="36"/>
      <c r="K10" s="36"/>
      <c r="L10" s="36"/>
      <c r="M10" s="36"/>
      <c r="N10" s="36"/>
      <c r="O10" s="36"/>
      <c r="P10" s="36">
        <f>データ!P6</f>
        <v>0.17</v>
      </c>
      <c r="Q10" s="36"/>
      <c r="R10" s="36"/>
      <c r="S10" s="36"/>
      <c r="T10" s="36"/>
      <c r="U10" s="36"/>
      <c r="V10" s="36"/>
      <c r="W10" s="36">
        <f>データ!Q6</f>
        <v>100</v>
      </c>
      <c r="X10" s="36"/>
      <c r="Y10" s="36"/>
      <c r="Z10" s="36"/>
      <c r="AA10" s="36"/>
      <c r="AB10" s="36"/>
      <c r="AC10" s="36"/>
      <c r="AD10" s="35">
        <f>データ!R6</f>
        <v>2530</v>
      </c>
      <c r="AE10" s="35"/>
      <c r="AF10" s="35"/>
      <c r="AG10" s="35"/>
      <c r="AH10" s="35"/>
      <c r="AI10" s="35"/>
      <c r="AJ10" s="35"/>
      <c r="AK10" s="2"/>
      <c r="AL10" s="35">
        <f>データ!V6</f>
        <v>85</v>
      </c>
      <c r="AM10" s="35"/>
      <c r="AN10" s="35"/>
      <c r="AO10" s="35"/>
      <c r="AP10" s="35"/>
      <c r="AQ10" s="35"/>
      <c r="AR10" s="35"/>
      <c r="AS10" s="35"/>
      <c r="AT10" s="36">
        <f>データ!W6</f>
        <v>0.92</v>
      </c>
      <c r="AU10" s="36"/>
      <c r="AV10" s="36"/>
      <c r="AW10" s="36"/>
      <c r="AX10" s="36"/>
      <c r="AY10" s="36"/>
      <c r="AZ10" s="36"/>
      <c r="BA10" s="36"/>
      <c r="BB10" s="36">
        <f>データ!X6</f>
        <v>92.39</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39</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14</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114</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2">
      <c r="C84" s="2"/>
    </row>
    <row r="85" spans="1:78" hidden="1" x14ac:dyDescent="0.2">
      <c r="B85" s="6" t="s">
        <v>45</v>
      </c>
      <c r="C85" s="6"/>
      <c r="D85" s="6"/>
      <c r="E85" s="6" t="s">
        <v>46</v>
      </c>
      <c r="F85" s="6" t="s">
        <v>48</v>
      </c>
      <c r="G85" s="6" t="s">
        <v>49</v>
      </c>
      <c r="H85" s="6" t="s">
        <v>43</v>
      </c>
      <c r="I85" s="6" t="s">
        <v>15</v>
      </c>
      <c r="J85" s="6" t="s">
        <v>50</v>
      </c>
      <c r="K85" s="6" t="s">
        <v>51</v>
      </c>
      <c r="L85" s="6" t="s">
        <v>1</v>
      </c>
      <c r="M85" s="6" t="s">
        <v>36</v>
      </c>
      <c r="N85" s="6" t="s">
        <v>52</v>
      </c>
      <c r="O85" s="6" t="s">
        <v>53</v>
      </c>
    </row>
    <row r="86" spans="1:78" hidden="1" x14ac:dyDescent="0.2">
      <c r="B86" s="6"/>
      <c r="C86" s="6"/>
      <c r="D86" s="6"/>
      <c r="E86" s="6" t="str">
        <f>データ!AI6</f>
        <v/>
      </c>
      <c r="F86" s="6" t="s">
        <v>40</v>
      </c>
      <c r="G86" s="6" t="s">
        <v>40</v>
      </c>
      <c r="H86" s="6" t="str">
        <f>データ!BP6</f>
        <v>【967.97】</v>
      </c>
      <c r="I86" s="6" t="str">
        <f>データ!CA6</f>
        <v>【46.20】</v>
      </c>
      <c r="J86" s="6" t="str">
        <f>データ!CL6</f>
        <v>【332.82】</v>
      </c>
      <c r="K86" s="6" t="str">
        <f>データ!CW6</f>
        <v>【46.29】</v>
      </c>
      <c r="L86" s="6" t="str">
        <f>データ!DH6</f>
        <v>【82.56】</v>
      </c>
      <c r="M86" s="6" t="s">
        <v>40</v>
      </c>
      <c r="N86" s="6" t="s">
        <v>40</v>
      </c>
      <c r="O86" s="6" t="str">
        <f>データ!EO6</f>
        <v>【-】</v>
      </c>
    </row>
  </sheetData>
  <sheetProtection algorithmName="SHA-512" hashValue="RJ0OhAYDjTb5Tx9BZbqedVxEfHsuwfeEwlUvRonj4ZTYEaFJdAFpBXfryIYgZuJtf/NxS6t1/sdY9iJYzziUyg==" saltValue="3D8zoskmt0j//dUxoUTuV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21</v>
      </c>
      <c r="B3" s="16" t="s">
        <v>0</v>
      </c>
      <c r="C3" s="16" t="s">
        <v>60</v>
      </c>
      <c r="D3" s="16" t="s">
        <v>61</v>
      </c>
      <c r="E3" s="16" t="s">
        <v>8</v>
      </c>
      <c r="F3" s="16" t="s">
        <v>9</v>
      </c>
      <c r="G3" s="16" t="s">
        <v>26</v>
      </c>
      <c r="H3" s="73" t="s">
        <v>57</v>
      </c>
      <c r="I3" s="74"/>
      <c r="J3" s="74"/>
      <c r="K3" s="74"/>
      <c r="L3" s="74"/>
      <c r="M3" s="74"/>
      <c r="N3" s="74"/>
      <c r="O3" s="74"/>
      <c r="P3" s="74"/>
      <c r="Q3" s="74"/>
      <c r="R3" s="74"/>
      <c r="S3" s="74"/>
      <c r="T3" s="74"/>
      <c r="U3" s="74"/>
      <c r="V3" s="74"/>
      <c r="W3" s="74"/>
      <c r="X3" s="75"/>
      <c r="Y3" s="71"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13</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62</v>
      </c>
      <c r="B4" s="17"/>
      <c r="C4" s="17"/>
      <c r="D4" s="17"/>
      <c r="E4" s="17"/>
      <c r="F4" s="17"/>
      <c r="G4" s="17"/>
      <c r="H4" s="76"/>
      <c r="I4" s="77"/>
      <c r="J4" s="77"/>
      <c r="K4" s="77"/>
      <c r="L4" s="77"/>
      <c r="M4" s="77"/>
      <c r="N4" s="77"/>
      <c r="O4" s="77"/>
      <c r="P4" s="77"/>
      <c r="Q4" s="77"/>
      <c r="R4" s="77"/>
      <c r="S4" s="77"/>
      <c r="T4" s="77"/>
      <c r="U4" s="77"/>
      <c r="V4" s="77"/>
      <c r="W4" s="77"/>
      <c r="X4" s="78"/>
      <c r="Y4" s="72" t="s">
        <v>28</v>
      </c>
      <c r="Z4" s="72"/>
      <c r="AA4" s="72"/>
      <c r="AB4" s="72"/>
      <c r="AC4" s="72"/>
      <c r="AD4" s="72"/>
      <c r="AE4" s="72"/>
      <c r="AF4" s="72"/>
      <c r="AG4" s="72"/>
      <c r="AH4" s="72"/>
      <c r="AI4" s="72"/>
      <c r="AJ4" s="72" t="s">
        <v>47</v>
      </c>
      <c r="AK4" s="72"/>
      <c r="AL4" s="72"/>
      <c r="AM4" s="72"/>
      <c r="AN4" s="72"/>
      <c r="AO4" s="72"/>
      <c r="AP4" s="72"/>
      <c r="AQ4" s="72"/>
      <c r="AR4" s="72"/>
      <c r="AS4" s="72"/>
      <c r="AT4" s="72"/>
      <c r="AU4" s="72" t="s">
        <v>31</v>
      </c>
      <c r="AV4" s="72"/>
      <c r="AW4" s="72"/>
      <c r="AX4" s="72"/>
      <c r="AY4" s="72"/>
      <c r="AZ4" s="72"/>
      <c r="BA4" s="72"/>
      <c r="BB4" s="72"/>
      <c r="BC4" s="72"/>
      <c r="BD4" s="72"/>
      <c r="BE4" s="72"/>
      <c r="BF4" s="72" t="s">
        <v>64</v>
      </c>
      <c r="BG4" s="72"/>
      <c r="BH4" s="72"/>
      <c r="BI4" s="72"/>
      <c r="BJ4" s="72"/>
      <c r="BK4" s="72"/>
      <c r="BL4" s="72"/>
      <c r="BM4" s="72"/>
      <c r="BN4" s="72"/>
      <c r="BO4" s="72"/>
      <c r="BP4" s="72"/>
      <c r="BQ4" s="72" t="s">
        <v>5</v>
      </c>
      <c r="BR4" s="72"/>
      <c r="BS4" s="72"/>
      <c r="BT4" s="72"/>
      <c r="BU4" s="72"/>
      <c r="BV4" s="72"/>
      <c r="BW4" s="72"/>
      <c r="BX4" s="72"/>
      <c r="BY4" s="72"/>
      <c r="BZ4" s="72"/>
      <c r="CA4" s="72"/>
      <c r="CB4" s="72" t="s">
        <v>63</v>
      </c>
      <c r="CC4" s="72"/>
      <c r="CD4" s="72"/>
      <c r="CE4" s="72"/>
      <c r="CF4" s="72"/>
      <c r="CG4" s="72"/>
      <c r="CH4" s="72"/>
      <c r="CI4" s="72"/>
      <c r="CJ4" s="72"/>
      <c r="CK4" s="72"/>
      <c r="CL4" s="72"/>
      <c r="CM4" s="72" t="s">
        <v>65</v>
      </c>
      <c r="CN4" s="72"/>
      <c r="CO4" s="72"/>
      <c r="CP4" s="72"/>
      <c r="CQ4" s="72"/>
      <c r="CR4" s="72"/>
      <c r="CS4" s="72"/>
      <c r="CT4" s="72"/>
      <c r="CU4" s="72"/>
      <c r="CV4" s="72"/>
      <c r="CW4" s="72"/>
      <c r="CX4" s="72" t="s">
        <v>67</v>
      </c>
      <c r="CY4" s="72"/>
      <c r="CZ4" s="72"/>
      <c r="DA4" s="72"/>
      <c r="DB4" s="72"/>
      <c r="DC4" s="72"/>
      <c r="DD4" s="72"/>
      <c r="DE4" s="72"/>
      <c r="DF4" s="72"/>
      <c r="DG4" s="72"/>
      <c r="DH4" s="72"/>
      <c r="DI4" s="72" t="s">
        <v>68</v>
      </c>
      <c r="DJ4" s="72"/>
      <c r="DK4" s="72"/>
      <c r="DL4" s="72"/>
      <c r="DM4" s="72"/>
      <c r="DN4" s="72"/>
      <c r="DO4" s="72"/>
      <c r="DP4" s="72"/>
      <c r="DQ4" s="72"/>
      <c r="DR4" s="72"/>
      <c r="DS4" s="72"/>
      <c r="DT4" s="72" t="s">
        <v>69</v>
      </c>
      <c r="DU4" s="72"/>
      <c r="DV4" s="72"/>
      <c r="DW4" s="72"/>
      <c r="DX4" s="72"/>
      <c r="DY4" s="72"/>
      <c r="DZ4" s="72"/>
      <c r="EA4" s="72"/>
      <c r="EB4" s="72"/>
      <c r="EC4" s="72"/>
      <c r="ED4" s="72"/>
      <c r="EE4" s="72" t="s">
        <v>70</v>
      </c>
      <c r="EF4" s="72"/>
      <c r="EG4" s="72"/>
      <c r="EH4" s="72"/>
      <c r="EI4" s="72"/>
      <c r="EJ4" s="72"/>
      <c r="EK4" s="72"/>
      <c r="EL4" s="72"/>
      <c r="EM4" s="72"/>
      <c r="EN4" s="72"/>
      <c r="EO4" s="72"/>
    </row>
    <row r="5" spans="1:145" x14ac:dyDescent="0.2">
      <c r="A5" s="14" t="s">
        <v>71</v>
      </c>
      <c r="B5" s="18"/>
      <c r="C5" s="18"/>
      <c r="D5" s="18"/>
      <c r="E5" s="18"/>
      <c r="F5" s="18"/>
      <c r="G5" s="18"/>
      <c r="H5" s="22" t="s">
        <v>59</v>
      </c>
      <c r="I5" s="22" t="s">
        <v>72</v>
      </c>
      <c r="J5" s="22" t="s">
        <v>73</v>
      </c>
      <c r="K5" s="22" t="s">
        <v>74</v>
      </c>
      <c r="L5" s="22" t="s">
        <v>75</v>
      </c>
      <c r="M5" s="22" t="s">
        <v>7</v>
      </c>
      <c r="N5" s="22" t="s">
        <v>76</v>
      </c>
      <c r="O5" s="22" t="s">
        <v>77</v>
      </c>
      <c r="P5" s="22" t="s">
        <v>78</v>
      </c>
      <c r="Q5" s="22" t="s">
        <v>79</v>
      </c>
      <c r="R5" s="22" t="s">
        <v>80</v>
      </c>
      <c r="S5" s="22" t="s">
        <v>81</v>
      </c>
      <c r="T5" s="22" t="s">
        <v>82</v>
      </c>
      <c r="U5" s="22" t="s">
        <v>66</v>
      </c>
      <c r="V5" s="22" t="s">
        <v>83</v>
      </c>
      <c r="W5" s="22" t="s">
        <v>84</v>
      </c>
      <c r="X5" s="22" t="s">
        <v>85</v>
      </c>
      <c r="Y5" s="22" t="s">
        <v>86</v>
      </c>
      <c r="Z5" s="22" t="s">
        <v>87</v>
      </c>
      <c r="AA5" s="22" t="s">
        <v>88</v>
      </c>
      <c r="AB5" s="22" t="s">
        <v>89</v>
      </c>
      <c r="AC5" s="22" t="s">
        <v>90</v>
      </c>
      <c r="AD5" s="22" t="s">
        <v>91</v>
      </c>
      <c r="AE5" s="22" t="s">
        <v>93</v>
      </c>
      <c r="AF5" s="22" t="s">
        <v>94</v>
      </c>
      <c r="AG5" s="22" t="s">
        <v>95</v>
      </c>
      <c r="AH5" s="22" t="s">
        <v>96</v>
      </c>
      <c r="AI5" s="22" t="s">
        <v>45</v>
      </c>
      <c r="AJ5" s="22" t="s">
        <v>86</v>
      </c>
      <c r="AK5" s="22" t="s">
        <v>87</v>
      </c>
      <c r="AL5" s="22" t="s">
        <v>88</v>
      </c>
      <c r="AM5" s="22" t="s">
        <v>89</v>
      </c>
      <c r="AN5" s="22" t="s">
        <v>90</v>
      </c>
      <c r="AO5" s="22" t="s">
        <v>91</v>
      </c>
      <c r="AP5" s="22" t="s">
        <v>93</v>
      </c>
      <c r="AQ5" s="22" t="s">
        <v>94</v>
      </c>
      <c r="AR5" s="22" t="s">
        <v>95</v>
      </c>
      <c r="AS5" s="22" t="s">
        <v>96</v>
      </c>
      <c r="AT5" s="22" t="s">
        <v>92</v>
      </c>
      <c r="AU5" s="22" t="s">
        <v>86</v>
      </c>
      <c r="AV5" s="22" t="s">
        <v>87</v>
      </c>
      <c r="AW5" s="22" t="s">
        <v>88</v>
      </c>
      <c r="AX5" s="22" t="s">
        <v>89</v>
      </c>
      <c r="AY5" s="22" t="s">
        <v>90</v>
      </c>
      <c r="AZ5" s="22" t="s">
        <v>91</v>
      </c>
      <c r="BA5" s="22" t="s">
        <v>93</v>
      </c>
      <c r="BB5" s="22" t="s">
        <v>94</v>
      </c>
      <c r="BC5" s="22" t="s">
        <v>95</v>
      </c>
      <c r="BD5" s="22" t="s">
        <v>96</v>
      </c>
      <c r="BE5" s="22" t="s">
        <v>92</v>
      </c>
      <c r="BF5" s="22" t="s">
        <v>86</v>
      </c>
      <c r="BG5" s="22" t="s">
        <v>87</v>
      </c>
      <c r="BH5" s="22" t="s">
        <v>88</v>
      </c>
      <c r="BI5" s="22" t="s">
        <v>89</v>
      </c>
      <c r="BJ5" s="22" t="s">
        <v>90</v>
      </c>
      <c r="BK5" s="22" t="s">
        <v>91</v>
      </c>
      <c r="BL5" s="22" t="s">
        <v>93</v>
      </c>
      <c r="BM5" s="22" t="s">
        <v>94</v>
      </c>
      <c r="BN5" s="22" t="s">
        <v>95</v>
      </c>
      <c r="BO5" s="22" t="s">
        <v>96</v>
      </c>
      <c r="BP5" s="22" t="s">
        <v>92</v>
      </c>
      <c r="BQ5" s="22" t="s">
        <v>86</v>
      </c>
      <c r="BR5" s="22" t="s">
        <v>87</v>
      </c>
      <c r="BS5" s="22" t="s">
        <v>88</v>
      </c>
      <c r="BT5" s="22" t="s">
        <v>89</v>
      </c>
      <c r="BU5" s="22" t="s">
        <v>90</v>
      </c>
      <c r="BV5" s="22" t="s">
        <v>91</v>
      </c>
      <c r="BW5" s="22" t="s">
        <v>93</v>
      </c>
      <c r="BX5" s="22" t="s">
        <v>94</v>
      </c>
      <c r="BY5" s="22" t="s">
        <v>95</v>
      </c>
      <c r="BZ5" s="22" t="s">
        <v>96</v>
      </c>
      <c r="CA5" s="22" t="s">
        <v>92</v>
      </c>
      <c r="CB5" s="22" t="s">
        <v>86</v>
      </c>
      <c r="CC5" s="22" t="s">
        <v>87</v>
      </c>
      <c r="CD5" s="22" t="s">
        <v>88</v>
      </c>
      <c r="CE5" s="22" t="s">
        <v>89</v>
      </c>
      <c r="CF5" s="22" t="s">
        <v>90</v>
      </c>
      <c r="CG5" s="22" t="s">
        <v>91</v>
      </c>
      <c r="CH5" s="22" t="s">
        <v>93</v>
      </c>
      <c r="CI5" s="22" t="s">
        <v>94</v>
      </c>
      <c r="CJ5" s="22" t="s">
        <v>95</v>
      </c>
      <c r="CK5" s="22" t="s">
        <v>96</v>
      </c>
      <c r="CL5" s="22" t="s">
        <v>92</v>
      </c>
      <c r="CM5" s="22" t="s">
        <v>86</v>
      </c>
      <c r="CN5" s="22" t="s">
        <v>87</v>
      </c>
      <c r="CO5" s="22" t="s">
        <v>88</v>
      </c>
      <c r="CP5" s="22" t="s">
        <v>89</v>
      </c>
      <c r="CQ5" s="22" t="s">
        <v>90</v>
      </c>
      <c r="CR5" s="22" t="s">
        <v>91</v>
      </c>
      <c r="CS5" s="22" t="s">
        <v>93</v>
      </c>
      <c r="CT5" s="22" t="s">
        <v>94</v>
      </c>
      <c r="CU5" s="22" t="s">
        <v>95</v>
      </c>
      <c r="CV5" s="22" t="s">
        <v>96</v>
      </c>
      <c r="CW5" s="22" t="s">
        <v>92</v>
      </c>
      <c r="CX5" s="22" t="s">
        <v>86</v>
      </c>
      <c r="CY5" s="22" t="s">
        <v>87</v>
      </c>
      <c r="CZ5" s="22" t="s">
        <v>88</v>
      </c>
      <c r="DA5" s="22" t="s">
        <v>89</v>
      </c>
      <c r="DB5" s="22" t="s">
        <v>90</v>
      </c>
      <c r="DC5" s="22" t="s">
        <v>91</v>
      </c>
      <c r="DD5" s="22" t="s">
        <v>93</v>
      </c>
      <c r="DE5" s="22" t="s">
        <v>94</v>
      </c>
      <c r="DF5" s="22" t="s">
        <v>95</v>
      </c>
      <c r="DG5" s="22" t="s">
        <v>96</v>
      </c>
      <c r="DH5" s="22" t="s">
        <v>92</v>
      </c>
      <c r="DI5" s="22" t="s">
        <v>86</v>
      </c>
      <c r="DJ5" s="22" t="s">
        <v>87</v>
      </c>
      <c r="DK5" s="22" t="s">
        <v>88</v>
      </c>
      <c r="DL5" s="22" t="s">
        <v>89</v>
      </c>
      <c r="DM5" s="22" t="s">
        <v>90</v>
      </c>
      <c r="DN5" s="22" t="s">
        <v>91</v>
      </c>
      <c r="DO5" s="22" t="s">
        <v>93</v>
      </c>
      <c r="DP5" s="22" t="s">
        <v>94</v>
      </c>
      <c r="DQ5" s="22" t="s">
        <v>95</v>
      </c>
      <c r="DR5" s="22" t="s">
        <v>96</v>
      </c>
      <c r="DS5" s="22" t="s">
        <v>92</v>
      </c>
      <c r="DT5" s="22" t="s">
        <v>86</v>
      </c>
      <c r="DU5" s="22" t="s">
        <v>87</v>
      </c>
      <c r="DV5" s="22" t="s">
        <v>88</v>
      </c>
      <c r="DW5" s="22" t="s">
        <v>89</v>
      </c>
      <c r="DX5" s="22" t="s">
        <v>90</v>
      </c>
      <c r="DY5" s="22" t="s">
        <v>91</v>
      </c>
      <c r="DZ5" s="22" t="s">
        <v>93</v>
      </c>
      <c r="EA5" s="22" t="s">
        <v>94</v>
      </c>
      <c r="EB5" s="22" t="s">
        <v>95</v>
      </c>
      <c r="EC5" s="22" t="s">
        <v>96</v>
      </c>
      <c r="ED5" s="22" t="s">
        <v>92</v>
      </c>
      <c r="EE5" s="22" t="s">
        <v>86</v>
      </c>
      <c r="EF5" s="22" t="s">
        <v>87</v>
      </c>
      <c r="EG5" s="22" t="s">
        <v>88</v>
      </c>
      <c r="EH5" s="22" t="s">
        <v>89</v>
      </c>
      <c r="EI5" s="22" t="s">
        <v>90</v>
      </c>
      <c r="EJ5" s="22" t="s">
        <v>91</v>
      </c>
      <c r="EK5" s="22" t="s">
        <v>93</v>
      </c>
      <c r="EL5" s="22" t="s">
        <v>94</v>
      </c>
      <c r="EM5" s="22" t="s">
        <v>95</v>
      </c>
      <c r="EN5" s="22" t="s">
        <v>96</v>
      </c>
      <c r="EO5" s="22" t="s">
        <v>92</v>
      </c>
    </row>
    <row r="6" spans="1:145" s="13" customFormat="1" x14ac:dyDescent="0.2">
      <c r="A6" s="14" t="s">
        <v>97</v>
      </c>
      <c r="B6" s="19">
        <f t="shared" ref="B6:X6" si="1">B7</f>
        <v>2023</v>
      </c>
      <c r="C6" s="19">
        <f t="shared" si="1"/>
        <v>102121</v>
      </c>
      <c r="D6" s="19">
        <f t="shared" si="1"/>
        <v>47</v>
      </c>
      <c r="E6" s="19">
        <f t="shared" si="1"/>
        <v>18</v>
      </c>
      <c r="F6" s="19">
        <f t="shared" si="1"/>
        <v>1</v>
      </c>
      <c r="G6" s="19">
        <f t="shared" si="1"/>
        <v>0</v>
      </c>
      <c r="H6" s="19" t="str">
        <f t="shared" si="1"/>
        <v>群馬県　みどり市</v>
      </c>
      <c r="I6" s="19" t="str">
        <f t="shared" si="1"/>
        <v>法非適用</v>
      </c>
      <c r="J6" s="19" t="str">
        <f t="shared" si="1"/>
        <v>下水道事業</v>
      </c>
      <c r="K6" s="19" t="str">
        <f t="shared" si="1"/>
        <v>個別排水処理</v>
      </c>
      <c r="L6" s="19" t="str">
        <f t="shared" si="1"/>
        <v>L3</v>
      </c>
      <c r="M6" s="19" t="str">
        <f t="shared" si="1"/>
        <v>非設置</v>
      </c>
      <c r="N6" s="23" t="str">
        <f t="shared" si="1"/>
        <v>-</v>
      </c>
      <c r="O6" s="23" t="str">
        <f t="shared" si="1"/>
        <v>該当数値なし</v>
      </c>
      <c r="P6" s="23">
        <f t="shared" si="1"/>
        <v>0.17</v>
      </c>
      <c r="Q6" s="23">
        <f t="shared" si="1"/>
        <v>100</v>
      </c>
      <c r="R6" s="23">
        <f t="shared" si="1"/>
        <v>2530</v>
      </c>
      <c r="S6" s="23">
        <f t="shared" si="1"/>
        <v>48921</v>
      </c>
      <c r="T6" s="23">
        <f t="shared" si="1"/>
        <v>208.42</v>
      </c>
      <c r="U6" s="23">
        <f t="shared" si="1"/>
        <v>234.72</v>
      </c>
      <c r="V6" s="23">
        <f t="shared" si="1"/>
        <v>85</v>
      </c>
      <c r="W6" s="23">
        <f t="shared" si="1"/>
        <v>0.92</v>
      </c>
      <c r="X6" s="23">
        <f t="shared" si="1"/>
        <v>92.39</v>
      </c>
      <c r="Y6" s="27">
        <f t="shared" ref="Y6:AH6" si="2">IF(Y7="",NA(),Y7)</f>
        <v>118.11</v>
      </c>
      <c r="Z6" s="27">
        <f t="shared" si="2"/>
        <v>119.85</v>
      </c>
      <c r="AA6" s="27">
        <f t="shared" si="2"/>
        <v>62.2</v>
      </c>
      <c r="AB6" s="27">
        <f t="shared" si="2"/>
        <v>121.39</v>
      </c>
      <c r="AC6" s="27">
        <f t="shared" si="2"/>
        <v>91.49</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7">
        <f t="shared" ref="BF6:BO6" si="5">IF(BF7="",NA(),BF7)</f>
        <v>1537.45</v>
      </c>
      <c r="BG6" s="27">
        <f t="shared" si="5"/>
        <v>1375.68</v>
      </c>
      <c r="BH6" s="27">
        <f t="shared" si="5"/>
        <v>1387.88</v>
      </c>
      <c r="BI6" s="27">
        <f t="shared" si="5"/>
        <v>1375.02</v>
      </c>
      <c r="BJ6" s="27">
        <f t="shared" si="5"/>
        <v>1329.51</v>
      </c>
      <c r="BK6" s="27">
        <f t="shared" si="5"/>
        <v>860.05</v>
      </c>
      <c r="BL6" s="27">
        <f t="shared" si="5"/>
        <v>745.86</v>
      </c>
      <c r="BM6" s="27">
        <f t="shared" si="5"/>
        <v>407.37</v>
      </c>
      <c r="BN6" s="27">
        <f t="shared" si="5"/>
        <v>461.71</v>
      </c>
      <c r="BO6" s="27">
        <f t="shared" si="5"/>
        <v>520.32000000000005</v>
      </c>
      <c r="BP6" s="23" t="str">
        <f>IF(BP7="","",IF(BP7="-","【-】","【"&amp;SUBSTITUTE(TEXT(BP7,"#,##0.00"),"-","△")&amp;"】"))</f>
        <v>【967.97】</v>
      </c>
      <c r="BQ6" s="27">
        <f t="shared" ref="BQ6:BZ6" si="6">IF(BQ7="",NA(),BQ7)</f>
        <v>55.06</v>
      </c>
      <c r="BR6" s="27">
        <f t="shared" si="6"/>
        <v>53.71</v>
      </c>
      <c r="BS6" s="27">
        <f t="shared" si="6"/>
        <v>57.87</v>
      </c>
      <c r="BT6" s="27">
        <f t="shared" si="6"/>
        <v>59.65</v>
      </c>
      <c r="BU6" s="27">
        <f t="shared" si="6"/>
        <v>65.28</v>
      </c>
      <c r="BV6" s="27">
        <f t="shared" si="6"/>
        <v>44.86</v>
      </c>
      <c r="BW6" s="27">
        <f t="shared" si="6"/>
        <v>38.090000000000003</v>
      </c>
      <c r="BX6" s="27">
        <f t="shared" si="6"/>
        <v>59.67</v>
      </c>
      <c r="BY6" s="27">
        <f t="shared" si="6"/>
        <v>54.97</v>
      </c>
      <c r="BZ6" s="27">
        <f t="shared" si="6"/>
        <v>63.25</v>
      </c>
      <c r="CA6" s="23" t="str">
        <f>IF(CA7="","",IF(CA7="-","【-】","【"&amp;SUBSTITUTE(TEXT(CA7,"#,##0.00"),"-","△")&amp;"】"))</f>
        <v>【46.20】</v>
      </c>
      <c r="CB6" s="27">
        <f t="shared" ref="CB6:CK6" si="7">IF(CB7="",NA(),CB7)</f>
        <v>240.56</v>
      </c>
      <c r="CC6" s="27">
        <f t="shared" si="7"/>
        <v>251.53</v>
      </c>
      <c r="CD6" s="27">
        <f t="shared" si="7"/>
        <v>232.54</v>
      </c>
      <c r="CE6" s="27">
        <f t="shared" si="7"/>
        <v>222.52</v>
      </c>
      <c r="CF6" s="27">
        <f t="shared" si="7"/>
        <v>205.52</v>
      </c>
      <c r="CG6" s="27">
        <f t="shared" si="7"/>
        <v>496.36</v>
      </c>
      <c r="CH6" s="27">
        <f t="shared" si="7"/>
        <v>609.26</v>
      </c>
      <c r="CI6" s="27">
        <f t="shared" si="7"/>
        <v>406.8</v>
      </c>
      <c r="CJ6" s="27">
        <f t="shared" si="7"/>
        <v>430.17</v>
      </c>
      <c r="CK6" s="27">
        <f t="shared" si="7"/>
        <v>383.02</v>
      </c>
      <c r="CL6" s="23" t="str">
        <f>IF(CL7="","",IF(CL7="-","【-】","【"&amp;SUBSTITUTE(TEXT(CL7,"#,##0.00"),"-","△")&amp;"】"))</f>
        <v>【332.82】</v>
      </c>
      <c r="CM6" s="27">
        <f t="shared" ref="CM6:CV6" si="8">IF(CM7="",NA(),CM7)</f>
        <v>52.94</v>
      </c>
      <c r="CN6" s="27">
        <f t="shared" si="8"/>
        <v>54.9</v>
      </c>
      <c r="CO6" s="27">
        <f t="shared" si="8"/>
        <v>52.94</v>
      </c>
      <c r="CP6" s="27">
        <f t="shared" si="8"/>
        <v>50.98</v>
      </c>
      <c r="CQ6" s="27">
        <f t="shared" si="8"/>
        <v>50.98</v>
      </c>
      <c r="CR6" s="27">
        <f t="shared" si="8"/>
        <v>54.73</v>
      </c>
      <c r="CS6" s="27">
        <f t="shared" si="8"/>
        <v>56.29</v>
      </c>
      <c r="CT6" s="27">
        <f t="shared" si="8"/>
        <v>59.69</v>
      </c>
      <c r="CU6" s="27">
        <f t="shared" si="8"/>
        <v>60.64</v>
      </c>
      <c r="CV6" s="27">
        <f t="shared" si="8"/>
        <v>59.56</v>
      </c>
      <c r="CW6" s="23" t="str">
        <f>IF(CW7="","",IF(CW7="-","【-】","【"&amp;SUBSTITUTE(TEXT(CW7,"#,##0.00"),"-","△")&amp;"】"))</f>
        <v>【46.29】</v>
      </c>
      <c r="CX6" s="27">
        <f t="shared" ref="CX6:DG6" si="9">IF(CX7="",NA(),CX7)</f>
        <v>100</v>
      </c>
      <c r="CY6" s="27">
        <f t="shared" si="9"/>
        <v>100</v>
      </c>
      <c r="CZ6" s="27">
        <f t="shared" si="9"/>
        <v>100</v>
      </c>
      <c r="DA6" s="27">
        <f t="shared" si="9"/>
        <v>100</v>
      </c>
      <c r="DB6" s="27">
        <f t="shared" si="9"/>
        <v>100</v>
      </c>
      <c r="DC6" s="27">
        <f t="shared" si="9"/>
        <v>54.72</v>
      </c>
      <c r="DD6" s="27">
        <f t="shared" si="9"/>
        <v>54.06</v>
      </c>
      <c r="DE6" s="27">
        <f t="shared" si="9"/>
        <v>67.73</v>
      </c>
      <c r="DF6" s="27">
        <f t="shared" si="9"/>
        <v>72.97</v>
      </c>
      <c r="DG6" s="27">
        <f t="shared" si="9"/>
        <v>72.89</v>
      </c>
      <c r="DH6" s="23" t="str">
        <f>IF(DH7="","",IF(DH7="-","【-】","【"&amp;SUBSTITUTE(TEXT(DH7,"#,##0.00"),"-","△")&amp;"】"))</f>
        <v>【82.56】</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5" s="13" customFormat="1" x14ac:dyDescent="0.2">
      <c r="A7" s="14"/>
      <c r="B7" s="20">
        <v>2023</v>
      </c>
      <c r="C7" s="20">
        <v>102121</v>
      </c>
      <c r="D7" s="20">
        <v>47</v>
      </c>
      <c r="E7" s="20">
        <v>18</v>
      </c>
      <c r="F7" s="20">
        <v>1</v>
      </c>
      <c r="G7" s="20">
        <v>0</v>
      </c>
      <c r="H7" s="20" t="s">
        <v>55</v>
      </c>
      <c r="I7" s="20" t="s">
        <v>98</v>
      </c>
      <c r="J7" s="20" t="s">
        <v>99</v>
      </c>
      <c r="K7" s="20" t="s">
        <v>4</v>
      </c>
      <c r="L7" s="20" t="s">
        <v>100</v>
      </c>
      <c r="M7" s="20" t="s">
        <v>101</v>
      </c>
      <c r="N7" s="24" t="s">
        <v>40</v>
      </c>
      <c r="O7" s="24" t="s">
        <v>102</v>
      </c>
      <c r="P7" s="24">
        <v>0.17</v>
      </c>
      <c r="Q7" s="24">
        <v>100</v>
      </c>
      <c r="R7" s="24">
        <v>2530</v>
      </c>
      <c r="S7" s="24">
        <v>48921</v>
      </c>
      <c r="T7" s="24">
        <v>208.42</v>
      </c>
      <c r="U7" s="24">
        <v>234.72</v>
      </c>
      <c r="V7" s="24">
        <v>85</v>
      </c>
      <c r="W7" s="24">
        <v>0.92</v>
      </c>
      <c r="X7" s="24">
        <v>92.39</v>
      </c>
      <c r="Y7" s="24">
        <v>118.11</v>
      </c>
      <c r="Z7" s="24">
        <v>119.85</v>
      </c>
      <c r="AA7" s="24">
        <v>62.2</v>
      </c>
      <c r="AB7" s="24">
        <v>121.39</v>
      </c>
      <c r="AC7" s="24">
        <v>91.49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1537.45</v>
      </c>
      <c r="BG7" s="24">
        <v>1375.68</v>
      </c>
      <c r="BH7" s="24">
        <v>1387.88</v>
      </c>
      <c r="BI7" s="24">
        <v>1375.02</v>
      </c>
      <c r="BJ7" s="24">
        <v>1329.51</v>
      </c>
      <c r="BK7" s="24">
        <v>860.05</v>
      </c>
      <c r="BL7" s="24">
        <v>745.86</v>
      </c>
      <c r="BM7" s="24">
        <v>407.37</v>
      </c>
      <c r="BN7" s="24">
        <v>461.71</v>
      </c>
      <c r="BO7" s="24">
        <v>520.32000000000005</v>
      </c>
      <c r="BP7" s="24">
        <v>967.97</v>
      </c>
      <c r="BQ7" s="24">
        <v>55.06</v>
      </c>
      <c r="BR7" s="24">
        <v>53.71</v>
      </c>
      <c r="BS7" s="24">
        <v>57.87</v>
      </c>
      <c r="BT7" s="24">
        <v>59.65</v>
      </c>
      <c r="BU7" s="24">
        <v>65.28</v>
      </c>
      <c r="BV7" s="24">
        <v>44.86</v>
      </c>
      <c r="BW7" s="24">
        <v>38.090000000000003</v>
      </c>
      <c r="BX7" s="24">
        <v>59.67</v>
      </c>
      <c r="BY7" s="24">
        <v>54.97</v>
      </c>
      <c r="BZ7" s="24">
        <v>63.25</v>
      </c>
      <c r="CA7" s="24">
        <v>46.2</v>
      </c>
      <c r="CB7" s="24">
        <v>240.56</v>
      </c>
      <c r="CC7" s="24">
        <v>251.53</v>
      </c>
      <c r="CD7" s="24">
        <v>232.54</v>
      </c>
      <c r="CE7" s="24">
        <v>222.52</v>
      </c>
      <c r="CF7" s="24">
        <v>205.52</v>
      </c>
      <c r="CG7" s="24">
        <v>496.36</v>
      </c>
      <c r="CH7" s="24">
        <v>609.26</v>
      </c>
      <c r="CI7" s="24">
        <v>406.8</v>
      </c>
      <c r="CJ7" s="24">
        <v>430.17</v>
      </c>
      <c r="CK7" s="24">
        <v>383.02</v>
      </c>
      <c r="CL7" s="24">
        <v>332.82</v>
      </c>
      <c r="CM7" s="24">
        <v>52.94</v>
      </c>
      <c r="CN7" s="24">
        <v>54.9</v>
      </c>
      <c r="CO7" s="24">
        <v>52.94</v>
      </c>
      <c r="CP7" s="24">
        <v>50.98</v>
      </c>
      <c r="CQ7" s="24">
        <v>50.98</v>
      </c>
      <c r="CR7" s="24">
        <v>54.73</v>
      </c>
      <c r="CS7" s="24">
        <v>56.29</v>
      </c>
      <c r="CT7" s="24">
        <v>59.69</v>
      </c>
      <c r="CU7" s="24">
        <v>60.64</v>
      </c>
      <c r="CV7" s="24">
        <v>59.56</v>
      </c>
      <c r="CW7" s="24">
        <v>46.29</v>
      </c>
      <c r="CX7" s="24">
        <v>100</v>
      </c>
      <c r="CY7" s="24">
        <v>100</v>
      </c>
      <c r="CZ7" s="24">
        <v>100</v>
      </c>
      <c r="DA7" s="24">
        <v>100</v>
      </c>
      <c r="DB7" s="24">
        <v>100</v>
      </c>
      <c r="DC7" s="24">
        <v>54.72</v>
      </c>
      <c r="DD7" s="24">
        <v>54.06</v>
      </c>
      <c r="DE7" s="24">
        <v>67.73</v>
      </c>
      <c r="DF7" s="24">
        <v>72.97</v>
      </c>
      <c r="DG7" s="24">
        <v>72.89</v>
      </c>
      <c r="DH7" s="24">
        <v>82.56</v>
      </c>
      <c r="DI7" s="24"/>
      <c r="DJ7" s="24"/>
      <c r="DK7" s="24"/>
      <c r="DL7" s="24"/>
      <c r="DM7" s="24"/>
      <c r="DN7" s="24"/>
      <c r="DO7" s="24"/>
      <c r="DP7" s="24"/>
      <c r="DQ7" s="24"/>
      <c r="DR7" s="24"/>
      <c r="DS7" s="24"/>
      <c r="DT7" s="24"/>
      <c r="DU7" s="24"/>
      <c r="DV7" s="24"/>
      <c r="DW7" s="24"/>
      <c r="DX7" s="24"/>
      <c r="DY7" s="24"/>
      <c r="DZ7" s="24"/>
      <c r="EA7" s="24"/>
      <c r="EB7" s="24"/>
      <c r="EC7" s="24"/>
      <c r="ED7" s="24"/>
      <c r="EE7" s="24" t="s">
        <v>40</v>
      </c>
      <c r="EF7" s="24" t="s">
        <v>40</v>
      </c>
      <c r="EG7" s="24" t="s">
        <v>40</v>
      </c>
      <c r="EH7" s="24" t="s">
        <v>40</v>
      </c>
      <c r="EI7" s="24" t="s">
        <v>40</v>
      </c>
      <c r="EJ7" s="24" t="s">
        <v>40</v>
      </c>
      <c r="EK7" s="24" t="s">
        <v>40</v>
      </c>
      <c r="EL7" s="24" t="s">
        <v>40</v>
      </c>
      <c r="EM7" s="24" t="s">
        <v>40</v>
      </c>
      <c r="EN7" s="24" t="s">
        <v>40</v>
      </c>
      <c r="EO7" s="24" t="s">
        <v>40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15" t="s">
        <v>0</v>
      </c>
      <c r="B10" s="21">
        <f>DATEVALUE($B7-B11&amp;"/1/"&amp;B12)</f>
        <v>36892</v>
      </c>
      <c r="C10" s="21">
        <f>DATEVALUE($B7-C11&amp;"/1/"&amp;C12)</f>
        <v>37257</v>
      </c>
      <c r="D10" s="21">
        <f>DATEVALUE($B7-D11&amp;"/1/"&amp;D12)</f>
        <v>37623</v>
      </c>
      <c r="E10" s="21">
        <f>DATEVALUE($B7-E11&amp;"/1/"&amp;E12)</f>
        <v>37989</v>
      </c>
      <c r="F10" s="21">
        <f>DATEVALUE($B7-F11&amp;"/1/"&amp;F12)</f>
        <v>38356</v>
      </c>
    </row>
    <row r="11" spans="1:145" x14ac:dyDescent="0.2">
      <c r="B11">
        <v>22</v>
      </c>
      <c r="C11">
        <v>21</v>
      </c>
      <c r="D11">
        <v>20</v>
      </c>
      <c r="E11">
        <v>19</v>
      </c>
      <c r="F11">
        <v>18</v>
      </c>
      <c r="G11" t="s">
        <v>108</v>
      </c>
    </row>
    <row r="12" spans="1:145" x14ac:dyDescent="0.2">
      <c r="B12">
        <v>1</v>
      </c>
      <c r="C12">
        <v>1</v>
      </c>
      <c r="D12">
        <v>2</v>
      </c>
      <c r="E12">
        <v>3</v>
      </c>
      <c r="F12">
        <v>4</v>
      </c>
      <c r="G12" t="s">
        <v>109</v>
      </c>
    </row>
    <row r="13" spans="1:145" x14ac:dyDescent="0.2">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2025-01-24T07:42:07Z</dcterms:created>
  <dcterms:modified xsi:type="dcterms:W3CDTF">2025-02-27T06:47:31Z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2025-02-05T01:53:20Z</vt:filetime>
  </property>
</Properties>
</file>