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853261D-376B-4338-AA37-B31AB87CF3AF}" xr6:coauthVersionLast="47" xr6:coauthVersionMax="47" xr10:uidLastSave="{00000000-0000-0000-0000-000000000000}"/>
  <workbookProtection workbookAlgorithmName="SHA-512" workbookHashValue="BNpN85YoDNBAVixNV17xCmpiKC+swaVdkyX+tBpE17JdWYcYcGtPl+lHyJwohJcPTcgUt9harCV7OtmSRJ9mqw==" workbookSaltValue="SKdK2MwoPR8/ouYVUl2ru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I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<sst xmlns="http://schemas.openxmlformats.org/spreadsheetml/2006/main" count="236" uniqueCount="119">
  <si>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</si>
  <si>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</si>
  <si>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</si>
  <si>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</si>
  <si>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</si>
  <si>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</si>
  <si>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</si>
  <si>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</si>
  <si>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</si>
  <si>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</si>
  <si>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</si>
  <si>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</si>
  <si>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</si>
  <si>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</si>
  <si>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</si>
  <si>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</si>
  <si>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</si>
  <si>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</si>
  <si>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</si>
  <si>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</si>
  <si>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</si>
  <si>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</si>
  <si>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</si>
  <si>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</si>
  <si>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</si>
  <si>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</si>
  <si>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</si>
  <si>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</si>
  <si>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</si>
  <si>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</si>
  <si>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</si>
  <si>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</si>
  <si>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</si>
  <si>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</si>
  <si>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</si>
  <si>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</si>
  <si>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</si>
  <si>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</si>
  <si>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</si>
  <si>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</si>
  <si>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</si>
  <si>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</si>
  <si>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</si>
  <si>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</si>
  <si>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</si>
  <si>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</si>
  <si>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</si>
  <si>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</si>
  <si>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</si>
  <si>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</si>
  <si>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</si>
  <si>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</si>
  <si>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</si>
  <si>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</si>
  <si>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</si>
  <si>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</si>
  <si>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</si>
  <si>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</si>
  <si>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</si>
  <si>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</si>
  <si>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</si>
  <si>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</si>
  <si>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</si>
  <si>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</si>
  <si>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</si>
  <si>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</si>
  <si>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</si>
  <si>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</si>
  <si>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</si>
  <si>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</si>
  <si>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</si>
  <si>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</si>
  <si>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</si>
  <si>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</si>
  <si>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</si>
  <si>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</si>
  <si>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</si>
  <si>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</si>
  <si>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</si>
  <si>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</si>
  <si>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</si>
  <si>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</si>
  <si>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</si>
  <si>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</si>
  <si>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</si>
  <si>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</si>
  <si>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</si>
  <si>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</si>
  <si>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</si>
  <si>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</si>
  <si>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</si>
  <si>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</si>
  <si>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</si>
  <si>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</si>
  <si>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</si>
  <si>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</si>
  <si>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</si>
  <si>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</si>
  <si>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</si>
  <si>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</si>
  <si>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</si>
  <si>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</si>
  <si>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</si>
  <si>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</si>
  <si>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</si>
  <si>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</si>
  <si>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</si>
  <si>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</si>
  <si>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</si>
  <si>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</si>
  <si>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</si>
  <si>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</si>
  <si>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</si>
  <si>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</si>
  <si>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</si>
  <si>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</si>
  <si>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供用開始から30年以上が経過し、施設の老朽化が進んできている。施設の維持管理を適切に行いながら計画的な老朽化対策を検討する。</t>
    <phoneticPr fontId="4"/>
  </si>
  <si>
    <t>　農業集落排水は、農業用水の水質保全や農村地域の生活環境の保全を図るだけでなく、利根川源流域の水質保全や生活環境の維持向上のため当町では重要な役割を担っている。また、汚水処理の広域化・共同化を実施する事は地形上不可能であり、事業効率が良いとは言えない状況のなか、老朽化対策、使用料収入の確保、経費節減等課題が多いため、計画的な事業運営に努めていく。</t>
    <rPh sb="168" eb="169">
      <t>ツト</t>
    </rPh>
    <phoneticPr fontId="4"/>
  </si>
  <si>
    <t>　事業対象区域が若年層が少ない独立した集落ということもあり、使用料収入の減少が続いていることや、施設の老朽化に伴う修繕費が増加傾向にあるため、「経費回収率」や「施設利用率」は類似団体平均値を下回っており、「汚水処理原価」は類似団体平均値を上回っている。
　また、上記理由により大規模な建設投資をすることが難しく、「企業債残高対事業規模比率」はゼロとなっているが、「水洗化率」は類似団体平均値を大きく上回っており、100％に近い数値となっている。</t>
    <rPh sb="62" eb="63">
      <t>カ</t>
    </rPh>
    <rPh sb="80" eb="82">
      <t>シセツ</t>
    </rPh>
    <rPh sb="82" eb="85">
      <t>リヨウリツ</t>
    </rPh>
    <rPh sb="87" eb="91">
      <t>ルイジダンタイ</t>
    </rPh>
    <rPh sb="91" eb="94">
      <t>ヘイキンチ</t>
    </rPh>
    <rPh sb="95" eb="97">
      <t>シタマワ</t>
    </rPh>
    <rPh sb="103" eb="105">
      <t>オスイ</t>
    </rPh>
    <rPh sb="105" eb="107">
      <t>ショリ</t>
    </rPh>
    <rPh sb="107" eb="109">
      <t>ゲンカ</t>
    </rPh>
    <rPh sb="111" eb="118">
      <t>ルイジダンタイヘイキンチ</t>
    </rPh>
    <rPh sb="119" eb="12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</si>
</sst>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91-403A-AEDC-0968B0943E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4491-403A-AEDC-0968B0943E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54.29</c:v>
                </c:pt>
                <c:pt idx="1">
                  <c:v>40</c:v>
                </c:pt>
                <c:pt idx="2">
                  <c:v>97.14</c:v>
                </c:pt>
                <c:pt idx="3">
                  <c:v>48.57</c:v>
                </c:pt>
                <c:pt idx="4">
                  <c:v>28.57</c:v>
                </c:pt>
              </c:numCache>
            </c:numRef>
          </c:val>
          <c:extLst>
            <c:ext xmlns:c16="http://schemas.microsoft.com/office/drawing/2014/chart" uri="{C3380CC4-5D6E-409C-BE32-E72D297353CC}">
              <c16:uniqueId val="{00000000-6DBA-43F7-89AB-BB8F27792F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6DBA-43F7-89AB-BB8F27792F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92.59</c:v>
                </c:pt>
                <c:pt idx="1">
                  <c:v>96</c:v>
                </c:pt>
                <c:pt idx="2">
                  <c:v>95.65</c:v>
                </c:pt>
                <c:pt idx="3">
                  <c:v>95.83</c:v>
                </c:pt>
                <c:pt idx="4">
                  <c:v>95.65</c:v>
                </c:pt>
              </c:numCache>
            </c:numRef>
          </c:val>
          <c:extLst>
            <c:ext xmlns:c16="http://schemas.microsoft.com/office/drawing/2014/chart" uri="{C3380CC4-5D6E-409C-BE32-E72D297353CC}">
              <c16:uniqueId val="{00000000-0280-4F4F-9BB1-C15B31BF36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0280-4F4F-9BB1-C15B31BF36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115.82</c:v>
                </c:pt>
                <c:pt idx="1">
                  <c:v>100.59</c:v>
                </c:pt>
                <c:pt idx="2">
                  <c:v>100</c:v>
                </c:pt>
                <c:pt idx="3">
                  <c:v>100</c:v>
                </c:pt>
                <c:pt idx="4">
                  <c:v>100</c:v>
                </c:pt>
              </c:numCache>
            </c:numRef>
          </c:val>
          <c:extLst>
            <c:ext xmlns:c16="http://schemas.microsoft.com/office/drawing/2014/chart" uri="{C3380CC4-5D6E-409C-BE32-E72D297353CC}">
              <c16:uniqueId val="{00000000-9921-48C1-961D-B4F315A777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1-48C1-961D-B4F315A777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36-4612-AD2D-2CDCC9EA658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6-4612-AD2D-2CDCC9EA658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23-4A2C-B1D4-08081C8C049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23-4A2C-B1D4-08081C8C049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85-444D-9BF9-73F83A626C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85-444D-9BF9-73F83A626C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C4-48F3-A4F4-56C7F4C74C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C4-48F3-A4F4-56C7F4C74C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85-4A23-AE4D-8CA25CAABE0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8885-4A23-AE4D-8CA25CAABE0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12.44</c:v>
                </c:pt>
                <c:pt idx="1">
                  <c:v>9.99</c:v>
                </c:pt>
                <c:pt idx="2">
                  <c:v>8.11</c:v>
                </c:pt>
                <c:pt idx="3">
                  <c:v>8.61</c:v>
                </c:pt>
                <c:pt idx="4">
                  <c:v>7.49</c:v>
                </c:pt>
              </c:numCache>
            </c:numRef>
          </c:val>
          <c:extLst>
            <c:ext xmlns:c16="http://schemas.microsoft.com/office/drawing/2014/chart" uri="{C3380CC4-5D6E-409C-BE32-E72D297353CC}">
              <c16:uniqueId val="{00000000-93B3-4B80-92B7-746E576DEC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93B3-4B80-92B7-746E576DEC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1474.55</c:v>
                </c:pt>
                <c:pt idx="1">
                  <c:v>1737.38</c:v>
                </c:pt>
                <c:pt idx="2">
                  <c:v>2196.15</c:v>
                </c:pt>
                <c:pt idx="3">
                  <c:v>1772.54</c:v>
                </c:pt>
                <c:pt idx="4">
                  <c:v>1968.7</c:v>
                </c:pt>
              </c:numCache>
            </c:numRef>
          </c:val>
          <c:extLst>
            <c:ext xmlns:c16="http://schemas.microsoft.com/office/drawing/2014/chart" uri="{C3380CC4-5D6E-409C-BE32-E72D297353CC}">
              <c16:uniqueId val="{00000000-1238-487F-A703-88CE35B954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1238-487F-A703-88CE35B954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みなかみ町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0">
        <f>データ!S6</f>
        <v>17293</v>
      </c>
      <c r="AM8" s="50"/>
      <c r="AN8" s="50"/>
      <c r="AO8" s="50"/>
      <c r="AP8" s="50"/>
      <c r="AQ8" s="50"/>
      <c r="AR8" s="50"/>
      <c r="AS8" s="50"/>
      <c r="AT8" s="51">
        <f>データ!T6</f>
        <v>781.08</v>
      </c>
      <c r="AU8" s="51"/>
      <c r="AV8" s="51"/>
      <c r="AW8" s="51"/>
      <c r="AX8" s="51"/>
      <c r="AY8" s="51"/>
      <c r="AZ8" s="51"/>
      <c r="BA8" s="51"/>
      <c r="BB8" s="51">
        <f>データ!U6</f>
        <v>22.14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0.13</v>
      </c>
      <c r="Q10" s="51"/>
      <c r="R10" s="51"/>
      <c r="S10" s="51"/>
      <c r="T10" s="51"/>
      <c r="U10" s="51"/>
      <c r="V10" s="51"/>
      <c r="W10" s="51">
        <f>データ!Q6</f>
        <v>49.18</v>
      </c>
      <c r="X10" s="51"/>
      <c r="Y10" s="51"/>
      <c r="Z10" s="51"/>
      <c r="AA10" s="51"/>
      <c r="AB10" s="51"/>
      <c r="AC10" s="51"/>
      <c r="AD10" s="50">
        <f>データ!R6</f>
        <v>2690</v>
      </c>
      <c r="AE10" s="50"/>
      <c r="AF10" s="50"/>
      <c r="AG10" s="50"/>
      <c r="AH10" s="50"/>
      <c r="AI10" s="50"/>
      <c r="AJ10" s="50"/>
      <c r="AK10" s="2"/>
      <c r="AL10" s="50">
        <f>データ!V6</f>
        <v>23</v>
      </c>
      <c r="AM10" s="50"/>
      <c r="AN10" s="50"/>
      <c r="AO10" s="50"/>
      <c r="AP10" s="50"/>
      <c r="AQ10" s="50"/>
      <c r="AR10" s="50"/>
      <c r="AS10" s="50"/>
      <c r="AT10" s="51">
        <f>データ!W6</f>
        <v>0.02</v>
      </c>
      <c r="AU10" s="51"/>
      <c r="AV10" s="51"/>
      <c r="AW10" s="51"/>
      <c r="AX10" s="51"/>
      <c r="AY10" s="51"/>
      <c r="AZ10" s="51"/>
      <c r="BA10" s="51"/>
      <c r="BB10" s="51">
        <f>データ!X6</f>
        <v>1150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118</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XlaNo1QEaDANvrYjWm5S7GTpxm7LDGn9SZ4KvoFI/EJPNgklcuw+try+GvwJacTlYaXwDsjsAj94s4DTIACf/Q==" saltValue="fwFtHXG69HKcdFez1Dgq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104493</v>
      </c>
      <c r="D6" s="19">
        <f t="shared" si="3"/>
        <v>47</v>
      </c>
      <c r="E6" s="19">
        <f t="shared" si="3"/>
        <v>17</v>
      </c>
      <c r="F6" s="19">
        <f t="shared" si="3"/>
        <v>5</v>
      </c>
      <c r="G6" s="19">
        <f t="shared" si="3"/>
        <v>0</v>
      </c>
      <c r="H6" s="19" t="str">
        <f t="shared" si="3"/>
        <v>群馬県　みなかみ町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0.13</v>
      </c>
      <c r="Q6" s="20">
        <f t="shared" si="3"/>
        <v>49.18</v>
      </c>
      <c r="R6" s="20">
        <f t="shared" si="3"/>
        <v>2690</v>
      </c>
      <c r="S6" s="20">
        <f t="shared" si="3"/>
        <v>17293</v>
      </c>
      <c r="T6" s="20">
        <f t="shared" si="3"/>
        <v>781.08</v>
      </c>
      <c r="U6" s="20">
        <f t="shared" si="3"/>
        <v>22.14</v>
      </c>
      <c r="V6" s="20">
        <f t="shared" si="3"/>
        <v>23</v>
      </c>
      <c r="W6" s="20">
        <f t="shared" si="3"/>
        <v>0.02</v>
      </c>
      <c r="X6" s="20">
        <f t="shared" si="3"/>
        <v>1150</v>
      </c>
      <c r="Y6" s="21">
        <f>IF(Y7="",NA(),Y7)</f>
        <v>115.82</v>
      </c>
      <c r="Z6" s="21">
        <f t="shared" ref="Z6:AH6" si="4">IF(Z7="",NA(),Z7)</f>
        <v>100.59</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12.44</v>
      </c>
      <c r="BR6" s="21">
        <f t="shared" ref="BR6:BZ6" si="8">IF(BR7="",NA(),BR7)</f>
        <v>9.99</v>
      </c>
      <c r="BS6" s="21">
        <f t="shared" si="8"/>
        <v>8.11</v>
      </c>
      <c r="BT6" s="21">
        <f t="shared" si="8"/>
        <v>8.61</v>
      </c>
      <c r="BU6" s="21">
        <f t="shared" si="8"/>
        <v>7.49</v>
      </c>
      <c r="BV6" s="21">
        <f t="shared" si="8"/>
        <v>57.31</v>
      </c>
      <c r="BW6" s="21">
        <f t="shared" si="8"/>
        <v>57.08</v>
      </c>
      <c r="BX6" s="21">
        <f t="shared" si="8"/>
        <v>56.26</v>
      </c>
      <c r="BY6" s="21">
        <f t="shared" si="8"/>
        <v>52.94</v>
      </c>
      <c r="BZ6" s="21">
        <f t="shared" si="8"/>
        <v>61.15</v>
      </c>
      <c r="CA6" s="20" t="str">
        <f>IF(CA7="","",IF(CA7="-","【-】","【"&amp;SUBSTITUTE(TEXT(CA7,"#,##0.00"),"-","△")&amp;"】"))</f>
        <v>【56.93】</v>
      </c>
      <c r="CB6" s="21">
        <f>IF(CB7="",NA(),CB7)</f>
        <v>1474.55</v>
      </c>
      <c r="CC6" s="21">
        <f t="shared" ref="CC6:CK6" si="9">IF(CC7="",NA(),CC7)</f>
        <v>1737.38</v>
      </c>
      <c r="CD6" s="21">
        <f t="shared" si="9"/>
        <v>2196.15</v>
      </c>
      <c r="CE6" s="21">
        <f t="shared" si="9"/>
        <v>1772.54</v>
      </c>
      <c r="CF6" s="21">
        <f t="shared" si="9"/>
        <v>1968.7</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54.29</v>
      </c>
      <c r="CN6" s="21">
        <f t="shared" ref="CN6:CV6" si="10">IF(CN7="",NA(),CN7)</f>
        <v>40</v>
      </c>
      <c r="CO6" s="21">
        <f t="shared" si="10"/>
        <v>97.14</v>
      </c>
      <c r="CP6" s="21">
        <f t="shared" si="10"/>
        <v>48.57</v>
      </c>
      <c r="CQ6" s="21">
        <f t="shared" si="10"/>
        <v>28.57</v>
      </c>
      <c r="CR6" s="21">
        <f t="shared" si="10"/>
        <v>50.14</v>
      </c>
      <c r="CS6" s="21">
        <f t="shared" si="10"/>
        <v>54.83</v>
      </c>
      <c r="CT6" s="21">
        <f t="shared" si="10"/>
        <v>66.53</v>
      </c>
      <c r="CU6" s="21">
        <f t="shared" si="10"/>
        <v>52.35</v>
      </c>
      <c r="CV6" s="21">
        <f t="shared" si="10"/>
        <v>52.63</v>
      </c>
      <c r="CW6" s="20" t="str">
        <f>IF(CW7="","",IF(CW7="-","【-】","【"&amp;SUBSTITUTE(TEXT(CW7,"#,##0.00"),"-","△")&amp;"】"))</f>
        <v>【49.87】</v>
      </c>
      <c r="CX6" s="21">
        <f>IF(CX7="",NA(),CX7)</f>
        <v>92.59</v>
      </c>
      <c r="CY6" s="21">
        <f t="shared" ref="CY6:DG6" si="11">IF(CY7="",NA(),CY7)</f>
        <v>96</v>
      </c>
      <c r="CZ6" s="21">
        <f t="shared" si="11"/>
        <v>95.65</v>
      </c>
      <c r="DA6" s="21">
        <f t="shared" si="11"/>
        <v>95.83</v>
      </c>
      <c r="DB6" s="21">
        <f t="shared" si="11"/>
        <v>95.65</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2">
      <c r="A7" s="14"/>
      <c r="B7" s="23">
        <v>2023</v>
      </c>
      <c r="C7" s="23">
        <v>104493</v>
      </c>
      <c r="D7" s="23">
        <v>47</v>
      </c>
      <c r="E7" s="23">
        <v>17</v>
      </c>
      <c r="F7" s="23">
        <v>5</v>
      </c>
      <c r="G7" s="23">
        <v>0</v>
      </c>
      <c r="H7" s="23" t="s">
        <v>98</v>
      </c>
      <c r="I7" s="23" t="s">
        <v>99</v>
      </c>
      <c r="J7" s="23" t="s">
        <v>100</v>
      </c>
      <c r="K7" s="23" t="s">
        <v>101</v>
      </c>
      <c r="L7" s="23" t="s">
        <v>102</v>
      </c>
      <c r="M7" s="23" t="s">
        <v>103</v>
      </c>
      <c r="N7" s="24" t="s">
        <v>104</v>
      </c>
      <c r="O7" s="24" t="s">
        <v>105</v>
      </c>
      <c r="P7" s="24">
        <v>0.13</v>
      </c>
      <c r="Q7" s="24">
        <v>49.18</v>
      </c>
      <c r="R7" s="24">
        <v>2690</v>
      </c>
      <c r="S7" s="24">
        <v>17293</v>
      </c>
      <c r="T7" s="24">
        <v>781.08</v>
      </c>
      <c r="U7" s="24">
        <v>22.14</v>
      </c>
      <c r="V7" s="24">
        <v>23</v>
      </c>
      <c r="W7" s="24">
        <v>0.02</v>
      </c>
      <c r="X7" s="24">
        <v>1150</v>
      </c>
      <c r="Y7" s="24">
        <v>115.82</v>
      </c>
      <c r="Z7" s="24">
        <v>100.59</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743.31</v>
      </c>
      <c r="BP7" s="24">
        <v>785.1</v>
      </c>
      <c r="BQ7" s="24">
        <v>12.44</v>
      </c>
      <c r="BR7" s="24">
        <v>9.99</v>
      </c>
      <c r="BS7" s="24">
        <v>8.11</v>
      </c>
      <c r="BT7" s="24">
        <v>8.61</v>
      </c>
      <c r="BU7" s="24">
        <v>7.49</v>
      </c>
      <c r="BV7" s="24">
        <v>57.31</v>
      </c>
      <c r="BW7" s="24">
        <v>57.08</v>
      </c>
      <c r="BX7" s="24">
        <v>56.26</v>
      </c>
      <c r="BY7" s="24">
        <v>52.94</v>
      </c>
      <c r="BZ7" s="24">
        <v>61.15</v>
      </c>
      <c r="CA7" s="24">
        <v>56.93</v>
      </c>
      <c r="CB7" s="24">
        <v>1474.55</v>
      </c>
      <c r="CC7" s="24">
        <v>1737.38</v>
      </c>
      <c r="CD7" s="24">
        <v>2196.15</v>
      </c>
      <c r="CE7" s="24">
        <v>1772.54</v>
      </c>
      <c r="CF7" s="24">
        <v>1968.7</v>
      </c>
      <c r="CG7" s="24">
        <v>273.52</v>
      </c>
      <c r="CH7" s="24">
        <v>274.99</v>
      </c>
      <c r="CI7" s="24">
        <v>282.08999999999997</v>
      </c>
      <c r="CJ7" s="24">
        <v>303.27999999999997</v>
      </c>
      <c r="CK7" s="24">
        <v>250.43</v>
      </c>
      <c r="CL7" s="24">
        <v>271.14999999999998</v>
      </c>
      <c r="CM7" s="24">
        <v>54.29</v>
      </c>
      <c r="CN7" s="24">
        <v>40</v>
      </c>
      <c r="CO7" s="24">
        <v>97.14</v>
      </c>
      <c r="CP7" s="24">
        <v>48.57</v>
      </c>
      <c r="CQ7" s="24">
        <v>28.57</v>
      </c>
      <c r="CR7" s="24">
        <v>50.14</v>
      </c>
      <c r="CS7" s="24">
        <v>54.83</v>
      </c>
      <c r="CT7" s="24">
        <v>66.53</v>
      </c>
      <c r="CU7" s="24">
        <v>52.35</v>
      </c>
      <c r="CV7" s="24">
        <v>52.63</v>
      </c>
      <c r="CW7" s="24">
        <v>49.87</v>
      </c>
      <c r="CX7" s="24">
        <v>92.59</v>
      </c>
      <c r="CY7" s="24">
        <v>96</v>
      </c>
      <c r="CZ7" s="24">
        <v>95.65</v>
      </c>
      <c r="DA7" s="24">
        <v>95.83</v>
      </c>
      <c r="DB7" s="24">
        <v>95.65</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2025-02-10T05:14:32Z</cp:lastPrinted>
  <dcterms:created xsi:type="dcterms:W3CDTF">2025-01-24T07:33:59Z</dcterms:created>
  <dcterms:modified xsi:type="dcterms:W3CDTF">2025-02-27T07:13:11Z</dcterms:modified>
  <cp:category/>
</cp:coreProperties>
</file>