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10.1.36.23\地方債係\09-公営企業\Ⅰ_公営企業決算調査\07経営比較分析表\R06（R5決算）\04_団体から\"/>
    </mc:Choice>
  </mc:AlternateContent>
  <xr:revisionPtr revIDLastSave="0" documentId="13_ncr:1_{F4AEA0E2-CB0C-4CB5-A348-019B1EE0F9E3}" xr6:coauthVersionLast="47" xr6:coauthVersionMax="47" xr10:uidLastSave="{00000000-0000-0000-0000-000000000000}"/>
  <workbookProtection workbookAlgorithmName="SHA-512" workbookHashValue="DofP5pK8YpKdNmZv6/+nBf5IZGAGmCkaD2u/Vb8/muf0kzUInLhSIaXF2atqtEnKVnkvcf9UpO/BldfQ8D+TsA==" workbookSaltValue="P4w3CvMsyTYWvMTrTrER7w==" workbookSpinCount="100000" lockStructure="1"/>
  <bookViews>
    <workbookView xWindow="-110" yWindow="-110" windowWidth="19420" windowHeight="10420"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I86" i="4" s="1"/>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L10" i="4" s="1"/>
  <c r="U6" i="5"/>
  <c r="T6" i="5"/>
  <c r="AT8" i="4" s="1"/>
  <c r="S6" i="5"/>
  <c r="R6" i="5"/>
  <c r="AD10" i="4" s="1"/>
  <c r="Q6" i="5"/>
  <c r="P6" i="5"/>
  <c r="O6" i="5"/>
  <c r="N6" i="5"/>
  <c r="M6" i="5"/>
  <c r="AD8" i="4" s="1"/>
  <c r="L6" i="5"/>
  <c r="W8" i="4" s="1"/>
  <c r="K6" i="5"/>
  <c r="P8" i="4" s="1"/>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E86" i="4"/>
  <c r="BB10" i="4"/>
  <c r="AT10" i="4"/>
  <c r="W10" i="4"/>
  <c r="P10" i="4"/>
  <c r="I10" i="4"/>
  <c r="B10" i="4"/>
  <c r="BB8" i="4"/>
  <c r="AL8" i="4"/>
  <c r="B8" i="4"/>
  <c r="B6" i="4"/>
</calcChain>
</file>

<file path=xl/sharedStrings.xml><?xml version="1.0" encoding="utf-8"?>
<sst xmlns="http://schemas.openxmlformats.org/spreadsheetml/2006/main" count="236" uniqueCount="120">
  <si>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</si>
  <si>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</si>
  <si>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</si>
  <si>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</si>
  <si>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</si>
  <si>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</si>
  <si>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</si>
  <si>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</si>
  <si>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</si>
  <si>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</si>
  <si>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</si>
  <si>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</si>
  <si>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</si>
  <si>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</si>
  <si>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</si>
  <si>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</si>
  <si>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</si>
  <si>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</si>
  <si>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</si>
  <si>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</si>
  <si>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</si>
  <si>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</si>
  <si>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</si>
  <si>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</si>
  <si>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</si>
  <si>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</si>
  <si>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</si>
  <si>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</si>
  <si>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</si>
  <si>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</si>
  <si>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</si>
  <si>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</si>
  <si>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</si>
  <si>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</si>
  <si>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</si>
  <si>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</si>
  <si>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</si>
  <si>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</si>
  <si>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</si>
  <si>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</si>
  <si>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</si>
  <si>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</si>
  <si>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</si>
  <si>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</si>
  <si>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</si>
  <si>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</si>
  <si>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</si>
  <si>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</si>
  <si>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</si>
  <si>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</si>
  <si>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</si>
  <si>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</si>
  <si>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</si>
  <si>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</si>
  <si>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</si>
  <si>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</si>
  <si>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</si>
  <si>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</si>
  <si>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</si>
  <si>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</si>
  <si>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</si>
  <si>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</si>
  <si>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</si>
  <si>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</si>
  <si>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</si>
  <si>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</si>
  <si>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</si>
  <si>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</si>
  <si>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</si>
  <si>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</si>
  <si>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</si>
  <si>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</si>
  <si>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</si>
  <si>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</si>
  <si>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</si>
  <si>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</si>
  <si>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</si>
  <si>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</si>
  <si>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</si>
  <si>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</si>
  <si>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</si>
  <si>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</si>
  <si>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</si>
  <si>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</si>
  <si>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</si>
  <si>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</si>
  <si>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</si>
  <si>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</si>
  <si>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</si>
  <si>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</si>
  <si>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</si>
  <si>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</si>
  <si>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</si>
  <si>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</si>
  <si>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</si>
  <si>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</si>
  <si>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</si>
  <si>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</si>
  <si>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群馬県　東吾妻町</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</si>
  <si>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</si>
  <si>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</si>
  <si>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</si>
  <si>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</si>
  <si>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</si>
  <si>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</si>
  <si>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</si>
  <si>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</si>
  <si>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</si>
  <si>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</si>
  <si>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</si>
  <si>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</si>
  <si>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</si>
  <si>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</si>
  <si>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</si>
  <si>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"R"dd</t>
    <phoneticPr fontId="4"/>
  </si>
  <si>
    <t>"R"dd</t>
    <phoneticPr fontId="4"/>
  </si>
  <si>
    <t>←書式設定</t>
    <rPh sb="1" eb="3">
      <t>ショシキ</t>
    </rPh>
    <rPh sb="3" eb="5">
      <t>セッテイ</t>
    </rPh>
    <phoneticPr fontId="4"/>
  </si>
  <si>
    <t>①収益的収支比率
総収益は減少したが、収支比率は僅かに上がった。総費用減少が一因と考えられる。
今後も接続人口の減少に伴い、営業収益はさらに減少していくと考えられる。未接続世帯への接続を促し、接続人口を維持していきたい。
④企業債残高対事業規模比率
地方債残高に対する、一般会計負担分が多く、営業収益に対する割合は大幅に減少した。
⑤経費回収率
料金収入は減少したが、汚水処理費も減少したため、前年と比較して微増している。しかし平均を下回っている状況のため、料金改定を行い、適正な料金収入の確保が課題となっている。
⑥汚水処理原価
有収水量は横ばいだが、汚水処理費が減少しため、汚水処理原価が減少した。
⑦施設利用率
ほぼ横ばいの状態であるが、人口減少に伴い、農集排利用者数も減少しており有収水量も減少傾向にある。今後更なる上昇は困難であると予想される。
⑧水洗化率
区域内人口は減少しているが、接続人口が微増したため水洗化率増加した。未接続者への接続促進を進め、水洗化率の向上をめざす。</t>
    <rPh sb="19" eb="23">
      <t>シュウシヒリツ</t>
    </rPh>
    <rPh sb="24" eb="25">
      <t>ワズ</t>
    </rPh>
    <rPh sb="27" eb="28">
      <t>ア</t>
    </rPh>
    <rPh sb="32" eb="35">
      <t>ソウヒヨウ</t>
    </rPh>
    <rPh sb="35" eb="37">
      <t>ゲンショウ</t>
    </rPh>
    <rPh sb="38" eb="40">
      <t>イチイン</t>
    </rPh>
    <rPh sb="41" eb="42">
      <t>カンガ</t>
    </rPh>
    <rPh sb="77" eb="78">
      <t>カンガ</t>
    </rPh>
    <rPh sb="131" eb="132">
      <t>タイ</t>
    </rPh>
    <rPh sb="143" eb="144">
      <t>オオ</t>
    </rPh>
    <rPh sb="157" eb="159">
      <t>オオハバ</t>
    </rPh>
    <rPh sb="160" eb="162">
      <t>ゲンショウ</t>
    </rPh>
    <rPh sb="173" eb="175">
      <t>リョウキン</t>
    </rPh>
    <rPh sb="175" eb="177">
      <t>シュウニュウ</t>
    </rPh>
    <rPh sb="178" eb="180">
      <t>ゲンショウ</t>
    </rPh>
    <rPh sb="184" eb="186">
      <t>オスイ</t>
    </rPh>
    <rPh sb="186" eb="188">
      <t>ショリ</t>
    </rPh>
    <rPh sb="190" eb="192">
      <t>ゲンショウ</t>
    </rPh>
    <rPh sb="197" eb="199">
      <t>ゼンネン</t>
    </rPh>
    <rPh sb="200" eb="202">
      <t>ヒカク</t>
    </rPh>
    <rPh sb="204" eb="206">
      <t>ビゾウ</t>
    </rPh>
    <rPh sb="214" eb="216">
      <t>ヘイキン</t>
    </rPh>
    <rPh sb="217" eb="219">
      <t>シタマワ</t>
    </rPh>
    <rPh sb="223" eb="225">
      <t>ジョウキョウ</t>
    </rPh>
    <rPh sb="283" eb="285">
      <t>ゲンショウ</t>
    </rPh>
    <rPh sb="296" eb="298">
      <t>ゲンショウ</t>
    </rPh>
    <rPh sb="390" eb="392">
      <t>ゲンショウ</t>
    </rPh>
    <rPh sb="398" eb="400">
      <t>セツゾク</t>
    </rPh>
    <rPh sb="403" eb="405">
      <t>ビゾウ</t>
    </rPh>
    <rPh sb="413" eb="415">
      <t>ゾウカ</t>
    </rPh>
    <phoneticPr fontId="4"/>
  </si>
  <si>
    <t>管路については毎年管路清掃とTV調査を行い、施設の状況把握に努めている。
維持管理適正化計画に則り機器の更新を進めていく。機器の省エネ化や高効率化なども検討しながら、効率的な維持管理を実施していく。</t>
    <rPh sb="49" eb="51">
      <t>キキ</t>
    </rPh>
    <rPh sb="52" eb="54">
      <t>コウシン</t>
    </rPh>
    <rPh sb="55" eb="56">
      <t>スス</t>
    </rPh>
    <phoneticPr fontId="4"/>
  </si>
  <si>
    <t>農業集落排水事業の処理場施設においては、現在包括的民間委託を行い効率的な運営や維持管理費の経費削減に努めているが、類似団体と比較すると、経営の健全性・効率性は全体的に低い値を示している。今後人口の減少により、料金収入は減少していくことが予想されるため、未接続者への接続促進を進めると共に、適正な料金の見直しを検討する必要がある。
今後は包括委託のあり方についても検討し、より効率的な維持管理に努めていきたい。
また令和６年度から公営企業会計に移行したため更なる経費削減に努める。</t>
    <rPh sb="165" eb="167">
      <t>コンゴ</t>
    </rPh>
    <rPh sb="168" eb="170">
      <t>ホウカツ</t>
    </rPh>
    <rPh sb="170" eb="172">
      <t>イタク</t>
    </rPh>
    <rPh sb="175" eb="176">
      <t>カタ</t>
    </rPh>
    <rPh sb="181" eb="183">
      <t>ケントウ</t>
    </rPh>
    <rPh sb="187" eb="190">
      <t>コウリツテキ</t>
    </rPh>
    <rPh sb="191" eb="195">
      <t>イジカンリ</t>
    </rPh>
    <rPh sb="196" eb="197">
      <t>ツト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</si>
</sst>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4C8-4042-A592-055E8122E982}"/>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0.02</c:v>
                </c:pt>
                <c:pt idx="1">
                  <c:v>0.25</c:v>
                </c:pt>
                <c:pt idx="2">
                  <c:v>0.05</c:v>
                </c:pt>
                <c:pt idx="3">
                  <c:v>0.03</c:v>
                </c:pt>
                <c:pt idx="4">
                  <c:v>0.03</c:v>
                </c:pt>
              </c:numCache>
            </c:numRef>
          </c:val>
          <c:smooth val="0"/>
          <c:extLst>
            <c:ext xmlns:c16="http://schemas.microsoft.com/office/drawing/2014/chart" uri="{C3380CC4-5D6E-409C-BE32-E72D297353CC}">
              <c16:uniqueId val="{00000001-D4C8-4042-A592-055E8122E982}"/>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R&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43.67</c:v>
                </c:pt>
                <c:pt idx="1">
                  <c:v>43.86</c:v>
                </c:pt>
                <c:pt idx="2">
                  <c:v>42.84</c:v>
                </c:pt>
                <c:pt idx="3">
                  <c:v>42.75</c:v>
                </c:pt>
                <c:pt idx="4">
                  <c:v>41.83</c:v>
                </c:pt>
              </c:numCache>
            </c:numRef>
          </c:val>
          <c:extLst>
            <c:ext xmlns:c16="http://schemas.microsoft.com/office/drawing/2014/chart" uri="{C3380CC4-5D6E-409C-BE32-E72D297353CC}">
              <c16:uniqueId val="{00000000-9A42-4FF0-B268-4CB0E411C9F4}"/>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50.14</c:v>
                </c:pt>
                <c:pt idx="1">
                  <c:v>54.83</c:v>
                </c:pt>
                <c:pt idx="2">
                  <c:v>66.53</c:v>
                </c:pt>
                <c:pt idx="3">
                  <c:v>52.35</c:v>
                </c:pt>
                <c:pt idx="4">
                  <c:v>46.25</c:v>
                </c:pt>
              </c:numCache>
            </c:numRef>
          </c:val>
          <c:smooth val="0"/>
          <c:extLst>
            <c:ext xmlns:c16="http://schemas.microsoft.com/office/drawing/2014/chart" uri="{C3380CC4-5D6E-409C-BE32-E72D297353CC}">
              <c16:uniqueId val="{00000001-9A42-4FF0-B268-4CB0E411C9F4}"/>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R&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84.06</c:v>
                </c:pt>
                <c:pt idx="1">
                  <c:v>85.31</c:v>
                </c:pt>
                <c:pt idx="2">
                  <c:v>83.31</c:v>
                </c:pt>
                <c:pt idx="3">
                  <c:v>81.81</c:v>
                </c:pt>
                <c:pt idx="4">
                  <c:v>84.95</c:v>
                </c:pt>
              </c:numCache>
            </c:numRef>
          </c:val>
          <c:extLst>
            <c:ext xmlns:c16="http://schemas.microsoft.com/office/drawing/2014/chart" uri="{C3380CC4-5D6E-409C-BE32-E72D297353CC}">
              <c16:uniqueId val="{00000000-E7B5-4B01-8B12-5359D8287F4A}"/>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84.98</c:v>
                </c:pt>
                <c:pt idx="1">
                  <c:v>84.7</c:v>
                </c:pt>
                <c:pt idx="2">
                  <c:v>84.67</c:v>
                </c:pt>
                <c:pt idx="3">
                  <c:v>84.39</c:v>
                </c:pt>
                <c:pt idx="4">
                  <c:v>83.96</c:v>
                </c:pt>
              </c:numCache>
            </c:numRef>
          </c:val>
          <c:smooth val="0"/>
          <c:extLst>
            <c:ext xmlns:c16="http://schemas.microsoft.com/office/drawing/2014/chart" uri="{C3380CC4-5D6E-409C-BE32-E72D297353CC}">
              <c16:uniqueId val="{00000001-E7B5-4B01-8B12-5359D8287F4A}"/>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R&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68.88</c:v>
                </c:pt>
                <c:pt idx="1">
                  <c:v>68.099999999999994</c:v>
                </c:pt>
                <c:pt idx="2">
                  <c:v>65.22</c:v>
                </c:pt>
                <c:pt idx="3">
                  <c:v>59.99</c:v>
                </c:pt>
                <c:pt idx="4">
                  <c:v>63.07</c:v>
                </c:pt>
              </c:numCache>
            </c:numRef>
          </c:val>
          <c:extLst>
            <c:ext xmlns:c16="http://schemas.microsoft.com/office/drawing/2014/chart" uri="{C3380CC4-5D6E-409C-BE32-E72D297353CC}">
              <c16:uniqueId val="{00000000-0E36-4C8D-BCDC-3BA8D3B8C936}"/>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E36-4C8D-BCDC-3BA8D3B8C936}"/>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R&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9D4-4AF2-8E42-4FDB8B4BC047}"/>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9D4-4AF2-8E42-4FDB8B4BC047}"/>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R&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16F-4228-B824-AD81A8E89E08}"/>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16F-4228-B824-AD81A8E89E08}"/>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R&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642-476C-B1DE-B825A641601A}"/>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642-476C-B1DE-B825A641601A}"/>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R&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6E3-4780-99FB-453E04E6E8A7}"/>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6E3-4780-99FB-453E04E6E8A7}"/>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R&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9.7100000000000009</c:v>
                </c:pt>
                <c:pt idx="1">
                  <c:v>11.72</c:v>
                </c:pt>
                <c:pt idx="2">
                  <c:v>3.03</c:v>
                </c:pt>
                <c:pt idx="3">
                  <c:v>57.67</c:v>
                </c:pt>
                <c:pt idx="4">
                  <c:v>1.62</c:v>
                </c:pt>
              </c:numCache>
            </c:numRef>
          </c:val>
          <c:extLst>
            <c:ext xmlns:c16="http://schemas.microsoft.com/office/drawing/2014/chart" uri="{C3380CC4-5D6E-409C-BE32-E72D297353CC}">
              <c16:uniqueId val="{00000000-8AD9-4977-99B5-CEB47331EC34}"/>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826.83</c:v>
                </c:pt>
                <c:pt idx="1">
                  <c:v>867.83</c:v>
                </c:pt>
                <c:pt idx="2">
                  <c:v>791.76</c:v>
                </c:pt>
                <c:pt idx="3">
                  <c:v>900.82</c:v>
                </c:pt>
                <c:pt idx="4">
                  <c:v>839.21</c:v>
                </c:pt>
              </c:numCache>
            </c:numRef>
          </c:val>
          <c:smooth val="0"/>
          <c:extLst>
            <c:ext xmlns:c16="http://schemas.microsoft.com/office/drawing/2014/chart" uri="{C3380CC4-5D6E-409C-BE32-E72D297353CC}">
              <c16:uniqueId val="{00000001-8AD9-4977-99B5-CEB47331EC34}"/>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R&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56.44</c:v>
                </c:pt>
                <c:pt idx="1">
                  <c:v>60.28</c:v>
                </c:pt>
                <c:pt idx="2">
                  <c:v>53.98</c:v>
                </c:pt>
                <c:pt idx="3">
                  <c:v>44.04</c:v>
                </c:pt>
                <c:pt idx="4">
                  <c:v>51.83</c:v>
                </c:pt>
              </c:numCache>
            </c:numRef>
          </c:val>
          <c:extLst>
            <c:ext xmlns:c16="http://schemas.microsoft.com/office/drawing/2014/chart" uri="{C3380CC4-5D6E-409C-BE32-E72D297353CC}">
              <c16:uniqueId val="{00000000-20AA-4479-82EB-3E8566F1B135}"/>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57.31</c:v>
                </c:pt>
                <c:pt idx="1">
                  <c:v>57.08</c:v>
                </c:pt>
                <c:pt idx="2">
                  <c:v>56.26</c:v>
                </c:pt>
                <c:pt idx="3">
                  <c:v>52.94</c:v>
                </c:pt>
                <c:pt idx="4">
                  <c:v>52.05</c:v>
                </c:pt>
              </c:numCache>
            </c:numRef>
          </c:val>
          <c:smooth val="0"/>
          <c:extLst>
            <c:ext xmlns:c16="http://schemas.microsoft.com/office/drawing/2014/chart" uri="{C3380CC4-5D6E-409C-BE32-E72D297353CC}">
              <c16:uniqueId val="{00000001-20AA-4479-82EB-3E8566F1B135}"/>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R&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289.54000000000002</c:v>
                </c:pt>
                <c:pt idx="1">
                  <c:v>277.86</c:v>
                </c:pt>
                <c:pt idx="2">
                  <c:v>309.27999999999997</c:v>
                </c:pt>
                <c:pt idx="3">
                  <c:v>374.87</c:v>
                </c:pt>
                <c:pt idx="4">
                  <c:v>268.43</c:v>
                </c:pt>
              </c:numCache>
            </c:numRef>
          </c:val>
          <c:extLst>
            <c:ext xmlns:c16="http://schemas.microsoft.com/office/drawing/2014/chart" uri="{C3380CC4-5D6E-409C-BE32-E72D297353CC}">
              <c16:uniqueId val="{00000000-D91F-4343-967E-6472AB16C4F2}"/>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273.52</c:v>
                </c:pt>
                <c:pt idx="1">
                  <c:v>274.99</c:v>
                </c:pt>
                <c:pt idx="2">
                  <c:v>282.08999999999997</c:v>
                </c:pt>
                <c:pt idx="3">
                  <c:v>303.27999999999997</c:v>
                </c:pt>
                <c:pt idx="4">
                  <c:v>301.86</c:v>
                </c:pt>
              </c:numCache>
            </c:numRef>
          </c:val>
          <c:smooth val="0"/>
          <c:extLst>
            <c:ext xmlns:c16="http://schemas.microsoft.com/office/drawing/2014/chart" uri="{C3380CC4-5D6E-409C-BE32-E72D297353CC}">
              <c16:uniqueId val="{00000001-D91F-4343-967E-6472AB16C4F2}"/>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R&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【785.10】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【49.87】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【271.15】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【56.93】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366260"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8261985"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4991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56807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zoomScaleNormal="100" workbookViewId="0"/>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群馬県　東吾妻町</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4" t="str">
        <f>データ!I6</f>
        <v>法非適用</v>
      </c>
      <c r="C8" s="34"/>
      <c r="D8" s="34"/>
      <c r="E8" s="34"/>
      <c r="F8" s="34"/>
      <c r="G8" s="34"/>
      <c r="H8" s="34"/>
      <c r="I8" s="34" t="str">
        <f>データ!J6</f>
        <v>下水道事業</v>
      </c>
      <c r="J8" s="34"/>
      <c r="K8" s="34"/>
      <c r="L8" s="34"/>
      <c r="M8" s="34"/>
      <c r="N8" s="34"/>
      <c r="O8" s="34"/>
      <c r="P8" s="34" t="str">
        <f>データ!K6</f>
        <v>農業集落排水</v>
      </c>
      <c r="Q8" s="34"/>
      <c r="R8" s="34"/>
      <c r="S8" s="34"/>
      <c r="T8" s="34"/>
      <c r="U8" s="34"/>
      <c r="V8" s="34"/>
      <c r="W8" s="34" t="str">
        <f>データ!L6</f>
        <v>F2</v>
      </c>
      <c r="X8" s="34"/>
      <c r="Y8" s="34"/>
      <c r="Z8" s="34"/>
      <c r="AA8" s="34"/>
      <c r="AB8" s="34"/>
      <c r="AC8" s="34"/>
      <c r="AD8" s="35" t="str">
        <f>データ!$M$6</f>
        <v>非設置</v>
      </c>
      <c r="AE8" s="35"/>
      <c r="AF8" s="35"/>
      <c r="AG8" s="35"/>
      <c r="AH8" s="35"/>
      <c r="AI8" s="35"/>
      <c r="AJ8" s="35"/>
      <c r="AK8" s="3"/>
      <c r="AL8" s="36">
        <f>データ!S6</f>
        <v>12339</v>
      </c>
      <c r="AM8" s="36"/>
      <c r="AN8" s="36"/>
      <c r="AO8" s="36"/>
      <c r="AP8" s="36"/>
      <c r="AQ8" s="36"/>
      <c r="AR8" s="36"/>
      <c r="AS8" s="36"/>
      <c r="AT8" s="37">
        <f>データ!T6</f>
        <v>253.91</v>
      </c>
      <c r="AU8" s="37"/>
      <c r="AV8" s="37"/>
      <c r="AW8" s="37"/>
      <c r="AX8" s="37"/>
      <c r="AY8" s="37"/>
      <c r="AZ8" s="37"/>
      <c r="BA8" s="37"/>
      <c r="BB8" s="37">
        <f>データ!U6</f>
        <v>48.6</v>
      </c>
      <c r="BC8" s="37"/>
      <c r="BD8" s="37"/>
      <c r="BE8" s="37"/>
      <c r="BF8" s="37"/>
      <c r="BG8" s="37"/>
      <c r="BH8" s="37"/>
      <c r="BI8" s="37"/>
      <c r="BJ8" s="3"/>
      <c r="BK8" s="3"/>
      <c r="BL8" s="38" t="s">
        <v>10</v>
      </c>
      <c r="BM8" s="39"/>
      <c r="BN8" s="40" t="s">
        <v>11</v>
      </c>
      <c r="BO8" s="40"/>
      <c r="BP8" s="40"/>
      <c r="BQ8" s="40"/>
      <c r="BR8" s="40"/>
      <c r="BS8" s="40"/>
      <c r="BT8" s="40"/>
      <c r="BU8" s="40"/>
      <c r="BV8" s="40"/>
      <c r="BW8" s="40"/>
      <c r="BX8" s="40"/>
      <c r="BY8" s="41"/>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7" t="str">
        <f>データ!N6</f>
        <v>-</v>
      </c>
      <c r="C10" s="37"/>
      <c r="D10" s="37"/>
      <c r="E10" s="37"/>
      <c r="F10" s="37"/>
      <c r="G10" s="37"/>
      <c r="H10" s="37"/>
      <c r="I10" s="37" t="str">
        <f>データ!O6</f>
        <v>該当数値なし</v>
      </c>
      <c r="J10" s="37"/>
      <c r="K10" s="37"/>
      <c r="L10" s="37"/>
      <c r="M10" s="37"/>
      <c r="N10" s="37"/>
      <c r="O10" s="37"/>
      <c r="P10" s="37">
        <f>データ!P6</f>
        <v>14.28</v>
      </c>
      <c r="Q10" s="37"/>
      <c r="R10" s="37"/>
      <c r="S10" s="37"/>
      <c r="T10" s="37"/>
      <c r="U10" s="37"/>
      <c r="V10" s="37"/>
      <c r="W10" s="37">
        <f>データ!Q6</f>
        <v>100.55</v>
      </c>
      <c r="X10" s="37"/>
      <c r="Y10" s="37"/>
      <c r="Z10" s="37"/>
      <c r="AA10" s="37"/>
      <c r="AB10" s="37"/>
      <c r="AC10" s="37"/>
      <c r="AD10" s="36">
        <f>データ!R6</f>
        <v>2970</v>
      </c>
      <c r="AE10" s="36"/>
      <c r="AF10" s="36"/>
      <c r="AG10" s="36"/>
      <c r="AH10" s="36"/>
      <c r="AI10" s="36"/>
      <c r="AJ10" s="36"/>
      <c r="AK10" s="2"/>
      <c r="AL10" s="36">
        <f>データ!V6</f>
        <v>1747</v>
      </c>
      <c r="AM10" s="36"/>
      <c r="AN10" s="36"/>
      <c r="AO10" s="36"/>
      <c r="AP10" s="36"/>
      <c r="AQ10" s="36"/>
      <c r="AR10" s="36"/>
      <c r="AS10" s="36"/>
      <c r="AT10" s="37">
        <f>データ!W6</f>
        <v>2.02</v>
      </c>
      <c r="AU10" s="37"/>
      <c r="AV10" s="37"/>
      <c r="AW10" s="37"/>
      <c r="AX10" s="37"/>
      <c r="AY10" s="37"/>
      <c r="AZ10" s="37"/>
      <c r="BA10" s="37"/>
      <c r="BB10" s="37">
        <f>データ!X6</f>
        <v>864.85</v>
      </c>
      <c r="BC10" s="37"/>
      <c r="BD10" s="37"/>
      <c r="BE10" s="37"/>
      <c r="BF10" s="37"/>
      <c r="BG10" s="37"/>
      <c r="BH10" s="37"/>
      <c r="BI10" s="37"/>
      <c r="BJ10" s="2"/>
      <c r="BK10" s="2"/>
      <c r="BL10" s="52" t="s">
        <v>22</v>
      </c>
      <c r="BM10" s="53"/>
      <c r="BN10" s="54" t="s">
        <v>23</v>
      </c>
      <c r="BO10" s="54"/>
      <c r="BP10" s="54"/>
      <c r="BQ10" s="54"/>
      <c r="BR10" s="54"/>
      <c r="BS10" s="54"/>
      <c r="BT10" s="54"/>
      <c r="BU10" s="54"/>
      <c r="BV10" s="54"/>
      <c r="BW10" s="54"/>
      <c r="BX10" s="54"/>
      <c r="BY10" s="5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2">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2">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117</v>
      </c>
      <c r="BM16" s="65"/>
      <c r="BN16" s="65"/>
      <c r="BO16" s="65"/>
      <c r="BP16" s="65"/>
      <c r="BQ16" s="65"/>
      <c r="BR16" s="65"/>
      <c r="BS16" s="65"/>
      <c r="BT16" s="65"/>
      <c r="BU16" s="65"/>
      <c r="BV16" s="65"/>
      <c r="BW16" s="65"/>
      <c r="BX16" s="65"/>
      <c r="BY16" s="65"/>
      <c r="BZ16" s="66"/>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118</v>
      </c>
      <c r="BM47" s="65"/>
      <c r="BN47" s="65"/>
      <c r="BO47" s="65"/>
      <c r="BP47" s="65"/>
      <c r="BQ47" s="65"/>
      <c r="BR47" s="65"/>
      <c r="BS47" s="65"/>
      <c r="BT47" s="65"/>
      <c r="BU47" s="65"/>
      <c r="BV47" s="65"/>
      <c r="BW47" s="65"/>
      <c r="BX47" s="65"/>
      <c r="BY47" s="65"/>
      <c r="BZ47" s="66"/>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2">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2">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119</v>
      </c>
      <c r="BM66" s="65"/>
      <c r="BN66" s="65"/>
      <c r="BO66" s="65"/>
      <c r="BP66" s="65"/>
      <c r="BQ66" s="65"/>
      <c r="BR66" s="65"/>
      <c r="BS66" s="65"/>
      <c r="BT66" s="65"/>
      <c r="BU66" s="65"/>
      <c r="BV66" s="65"/>
      <c r="BW66" s="65"/>
      <c r="BX66" s="65"/>
      <c r="BY66" s="65"/>
      <c r="BZ66" s="66"/>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2">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x14ac:dyDescent="0.2">
      <c r="C84" s="2"/>
    </row>
    <row r="85" spans="1:78" hidden="1" x14ac:dyDescent="0.2">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2">
      <c r="B86" s="12"/>
      <c r="C86" s="12"/>
      <c r="D86" s="12"/>
      <c r="E86" s="12" t="str">
        <f>データ!AI6</f>
        <v/>
      </c>
      <c r="F86" s="12" t="s">
        <v>43</v>
      </c>
      <c r="G86" s="12" t="s">
        <v>43</v>
      </c>
      <c r="H86" s="12" t="str">
        <f>データ!BP6</f>
        <v>【785.10】</v>
      </c>
      <c r="I86" s="12" t="str">
        <f>データ!CA6</f>
        <v>【56.93】</v>
      </c>
      <c r="J86" s="12" t="str">
        <f>データ!CL6</f>
        <v>【271.15】</v>
      </c>
      <c r="K86" s="12" t="str">
        <f>データ!CW6</f>
        <v>【49.87】</v>
      </c>
      <c r="L86" s="12" t="str">
        <f>データ!DH6</f>
        <v>【87.54】</v>
      </c>
      <c r="M86" s="12" t="s">
        <v>44</v>
      </c>
      <c r="N86" s="12" t="s">
        <v>44</v>
      </c>
      <c r="O86" s="12" t="str">
        <f>データ!EO6</f>
        <v>【0.02】</v>
      </c>
    </row>
  </sheetData>
  <sheetProtection algorithmName="SHA-512" hashValue="SpZbMLaJTqIuY+AZ1f8EadY/8pUWZxElxx5/9XW8DYu/jIndHrHqMY4SpqDnBKnoAZo2VSykrXyFMuSPkD8mTQ==" saltValue="5pJ1K4fsE2ZA0oT1SgMNDQ=="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 x14ac:dyDescent="0.2"/>
  <cols>
    <col min="2" max="144" width="11.90625" customWidth="1"/>
  </cols>
  <sheetData>
    <row r="1" spans="1:145" x14ac:dyDescent="0.2">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2">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2">
      <c r="A3" s="14" t="s">
        <v>47</v>
      </c>
      <c r="B3" s="15" t="s">
        <v>48</v>
      </c>
      <c r="C3" s="15" t="s">
        <v>49</v>
      </c>
      <c r="D3" s="15" t="s">
        <v>50</v>
      </c>
      <c r="E3" s="15" t="s">
        <v>51</v>
      </c>
      <c r="F3" s="15" t="s">
        <v>52</v>
      </c>
      <c r="G3" s="15" t="s">
        <v>53</v>
      </c>
      <c r="H3" s="72" t="s">
        <v>54</v>
      </c>
      <c r="I3" s="73"/>
      <c r="J3" s="73"/>
      <c r="K3" s="73"/>
      <c r="L3" s="73"/>
      <c r="M3" s="73"/>
      <c r="N3" s="73"/>
      <c r="O3" s="73"/>
      <c r="P3" s="73"/>
      <c r="Q3" s="73"/>
      <c r="R3" s="73"/>
      <c r="S3" s="73"/>
      <c r="T3" s="73"/>
      <c r="U3" s="73"/>
      <c r="V3" s="73"/>
      <c r="W3" s="73"/>
      <c r="X3" s="74"/>
      <c r="Y3" s="78" t="s">
        <v>55</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56</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5" x14ac:dyDescent="0.2">
      <c r="A4" s="14" t="s">
        <v>57</v>
      </c>
      <c r="B4" s="16"/>
      <c r="C4" s="16"/>
      <c r="D4" s="16"/>
      <c r="E4" s="16"/>
      <c r="F4" s="16"/>
      <c r="G4" s="16"/>
      <c r="H4" s="75"/>
      <c r="I4" s="76"/>
      <c r="J4" s="76"/>
      <c r="K4" s="76"/>
      <c r="L4" s="76"/>
      <c r="M4" s="76"/>
      <c r="N4" s="76"/>
      <c r="O4" s="76"/>
      <c r="P4" s="76"/>
      <c r="Q4" s="76"/>
      <c r="R4" s="76"/>
      <c r="S4" s="76"/>
      <c r="T4" s="76"/>
      <c r="U4" s="76"/>
      <c r="V4" s="76"/>
      <c r="W4" s="76"/>
      <c r="X4" s="77"/>
      <c r="Y4" s="71" t="s">
        <v>58</v>
      </c>
      <c r="Z4" s="71"/>
      <c r="AA4" s="71"/>
      <c r="AB4" s="71"/>
      <c r="AC4" s="71"/>
      <c r="AD4" s="71"/>
      <c r="AE4" s="71"/>
      <c r="AF4" s="71"/>
      <c r="AG4" s="71"/>
      <c r="AH4" s="71"/>
      <c r="AI4" s="71"/>
      <c r="AJ4" s="71" t="s">
        <v>59</v>
      </c>
      <c r="AK4" s="71"/>
      <c r="AL4" s="71"/>
      <c r="AM4" s="71"/>
      <c r="AN4" s="71"/>
      <c r="AO4" s="71"/>
      <c r="AP4" s="71"/>
      <c r="AQ4" s="71"/>
      <c r="AR4" s="71"/>
      <c r="AS4" s="71"/>
      <c r="AT4" s="71"/>
      <c r="AU4" s="71" t="s">
        <v>60</v>
      </c>
      <c r="AV4" s="71"/>
      <c r="AW4" s="71"/>
      <c r="AX4" s="71"/>
      <c r="AY4" s="71"/>
      <c r="AZ4" s="71"/>
      <c r="BA4" s="71"/>
      <c r="BB4" s="71"/>
      <c r="BC4" s="71"/>
      <c r="BD4" s="71"/>
      <c r="BE4" s="71"/>
      <c r="BF4" s="71" t="s">
        <v>61</v>
      </c>
      <c r="BG4" s="71"/>
      <c r="BH4" s="71"/>
      <c r="BI4" s="71"/>
      <c r="BJ4" s="71"/>
      <c r="BK4" s="71"/>
      <c r="BL4" s="71"/>
      <c r="BM4" s="71"/>
      <c r="BN4" s="71"/>
      <c r="BO4" s="71"/>
      <c r="BP4" s="71"/>
      <c r="BQ4" s="71" t="s">
        <v>62</v>
      </c>
      <c r="BR4" s="71"/>
      <c r="BS4" s="71"/>
      <c r="BT4" s="71"/>
      <c r="BU4" s="71"/>
      <c r="BV4" s="71"/>
      <c r="BW4" s="71"/>
      <c r="BX4" s="71"/>
      <c r="BY4" s="71"/>
      <c r="BZ4" s="71"/>
      <c r="CA4" s="71"/>
      <c r="CB4" s="71" t="s">
        <v>63</v>
      </c>
      <c r="CC4" s="71"/>
      <c r="CD4" s="71"/>
      <c r="CE4" s="71"/>
      <c r="CF4" s="71"/>
      <c r="CG4" s="71"/>
      <c r="CH4" s="71"/>
      <c r="CI4" s="71"/>
      <c r="CJ4" s="71"/>
      <c r="CK4" s="71"/>
      <c r="CL4" s="71"/>
      <c r="CM4" s="71" t="s">
        <v>64</v>
      </c>
      <c r="CN4" s="71"/>
      <c r="CO4" s="71"/>
      <c r="CP4" s="71"/>
      <c r="CQ4" s="71"/>
      <c r="CR4" s="71"/>
      <c r="CS4" s="71"/>
      <c r="CT4" s="71"/>
      <c r="CU4" s="71"/>
      <c r="CV4" s="71"/>
      <c r="CW4" s="71"/>
      <c r="CX4" s="71" t="s">
        <v>65</v>
      </c>
      <c r="CY4" s="71"/>
      <c r="CZ4" s="71"/>
      <c r="DA4" s="71"/>
      <c r="DB4" s="71"/>
      <c r="DC4" s="71"/>
      <c r="DD4" s="71"/>
      <c r="DE4" s="71"/>
      <c r="DF4" s="71"/>
      <c r="DG4" s="71"/>
      <c r="DH4" s="71"/>
      <c r="DI4" s="71" t="s">
        <v>66</v>
      </c>
      <c r="DJ4" s="71"/>
      <c r="DK4" s="71"/>
      <c r="DL4" s="71"/>
      <c r="DM4" s="71"/>
      <c r="DN4" s="71"/>
      <c r="DO4" s="71"/>
      <c r="DP4" s="71"/>
      <c r="DQ4" s="71"/>
      <c r="DR4" s="71"/>
      <c r="DS4" s="71"/>
      <c r="DT4" s="71" t="s">
        <v>67</v>
      </c>
      <c r="DU4" s="71"/>
      <c r="DV4" s="71"/>
      <c r="DW4" s="71"/>
      <c r="DX4" s="71"/>
      <c r="DY4" s="71"/>
      <c r="DZ4" s="71"/>
      <c r="EA4" s="71"/>
      <c r="EB4" s="71"/>
      <c r="EC4" s="71"/>
      <c r="ED4" s="71"/>
      <c r="EE4" s="71" t="s">
        <v>68</v>
      </c>
      <c r="EF4" s="71"/>
      <c r="EG4" s="71"/>
      <c r="EH4" s="71"/>
      <c r="EI4" s="71"/>
      <c r="EJ4" s="71"/>
      <c r="EK4" s="71"/>
      <c r="EL4" s="71"/>
      <c r="EM4" s="71"/>
      <c r="EN4" s="71"/>
      <c r="EO4" s="71"/>
    </row>
    <row r="5" spans="1:145" x14ac:dyDescent="0.2">
      <c r="A5" s="14" t="s">
        <v>69</v>
      </c>
      <c r="B5" s="17"/>
      <c r="C5" s="17"/>
      <c r="D5" s="17"/>
      <c r="E5" s="17"/>
      <c r="F5" s="17"/>
      <c r="G5" s="17"/>
      <c r="H5" s="18" t="s">
        <v>70</v>
      </c>
      <c r="I5" s="18" t="s">
        <v>71</v>
      </c>
      <c r="J5" s="18" t="s">
        <v>72</v>
      </c>
      <c r="K5" s="18" t="s">
        <v>73</v>
      </c>
      <c r="L5" s="18" t="s">
        <v>74</v>
      </c>
      <c r="M5" s="18" t="s">
        <v>5</v>
      </c>
      <c r="N5" s="18" t="s">
        <v>75</v>
      </c>
      <c r="O5" s="18" t="s">
        <v>76</v>
      </c>
      <c r="P5" s="18" t="s">
        <v>77</v>
      </c>
      <c r="Q5" s="18" t="s">
        <v>78</v>
      </c>
      <c r="R5" s="18" t="s">
        <v>79</v>
      </c>
      <c r="S5" s="18" t="s">
        <v>80</v>
      </c>
      <c r="T5" s="18" t="s">
        <v>81</v>
      </c>
      <c r="U5" s="18" t="s">
        <v>82</v>
      </c>
      <c r="V5" s="18" t="s">
        <v>83</v>
      </c>
      <c r="W5" s="18" t="s">
        <v>84</v>
      </c>
      <c r="X5" s="18" t="s">
        <v>85</v>
      </c>
      <c r="Y5" s="18" t="s">
        <v>86</v>
      </c>
      <c r="Z5" s="18" t="s">
        <v>87</v>
      </c>
      <c r="AA5" s="18" t="s">
        <v>88</v>
      </c>
      <c r="AB5" s="18" t="s">
        <v>89</v>
      </c>
      <c r="AC5" s="18" t="s">
        <v>90</v>
      </c>
      <c r="AD5" s="18" t="s">
        <v>91</v>
      </c>
      <c r="AE5" s="18" t="s">
        <v>92</v>
      </c>
      <c r="AF5" s="18" t="s">
        <v>93</v>
      </c>
      <c r="AG5" s="18" t="s">
        <v>94</v>
      </c>
      <c r="AH5" s="18" t="s">
        <v>95</v>
      </c>
      <c r="AI5" s="18" t="s">
        <v>31</v>
      </c>
      <c r="AJ5" s="18" t="s">
        <v>86</v>
      </c>
      <c r="AK5" s="18" t="s">
        <v>87</v>
      </c>
      <c r="AL5" s="18" t="s">
        <v>88</v>
      </c>
      <c r="AM5" s="18" t="s">
        <v>89</v>
      </c>
      <c r="AN5" s="18" t="s">
        <v>90</v>
      </c>
      <c r="AO5" s="18" t="s">
        <v>91</v>
      </c>
      <c r="AP5" s="18" t="s">
        <v>92</v>
      </c>
      <c r="AQ5" s="18" t="s">
        <v>93</v>
      </c>
      <c r="AR5" s="18" t="s">
        <v>94</v>
      </c>
      <c r="AS5" s="18" t="s">
        <v>95</v>
      </c>
      <c r="AT5" s="18" t="s">
        <v>96</v>
      </c>
      <c r="AU5" s="18" t="s">
        <v>86</v>
      </c>
      <c r="AV5" s="18" t="s">
        <v>87</v>
      </c>
      <c r="AW5" s="18" t="s">
        <v>88</v>
      </c>
      <c r="AX5" s="18" t="s">
        <v>89</v>
      </c>
      <c r="AY5" s="18" t="s">
        <v>90</v>
      </c>
      <c r="AZ5" s="18" t="s">
        <v>91</v>
      </c>
      <c r="BA5" s="18" t="s">
        <v>92</v>
      </c>
      <c r="BB5" s="18" t="s">
        <v>93</v>
      </c>
      <c r="BC5" s="18" t="s">
        <v>94</v>
      </c>
      <c r="BD5" s="18" t="s">
        <v>95</v>
      </c>
      <c r="BE5" s="18" t="s">
        <v>96</v>
      </c>
      <c r="BF5" s="18" t="s">
        <v>86</v>
      </c>
      <c r="BG5" s="18" t="s">
        <v>87</v>
      </c>
      <c r="BH5" s="18" t="s">
        <v>88</v>
      </c>
      <c r="BI5" s="18" t="s">
        <v>89</v>
      </c>
      <c r="BJ5" s="18" t="s">
        <v>90</v>
      </c>
      <c r="BK5" s="18" t="s">
        <v>91</v>
      </c>
      <c r="BL5" s="18" t="s">
        <v>92</v>
      </c>
      <c r="BM5" s="18" t="s">
        <v>93</v>
      </c>
      <c r="BN5" s="18" t="s">
        <v>94</v>
      </c>
      <c r="BO5" s="18" t="s">
        <v>95</v>
      </c>
      <c r="BP5" s="18" t="s">
        <v>96</v>
      </c>
      <c r="BQ5" s="18" t="s">
        <v>86</v>
      </c>
      <c r="BR5" s="18" t="s">
        <v>87</v>
      </c>
      <c r="BS5" s="18" t="s">
        <v>88</v>
      </c>
      <c r="BT5" s="18" t="s">
        <v>89</v>
      </c>
      <c r="BU5" s="18" t="s">
        <v>90</v>
      </c>
      <c r="BV5" s="18" t="s">
        <v>91</v>
      </c>
      <c r="BW5" s="18" t="s">
        <v>92</v>
      </c>
      <c r="BX5" s="18" t="s">
        <v>93</v>
      </c>
      <c r="BY5" s="18" t="s">
        <v>94</v>
      </c>
      <c r="BZ5" s="18" t="s">
        <v>95</v>
      </c>
      <c r="CA5" s="18" t="s">
        <v>96</v>
      </c>
      <c r="CB5" s="18" t="s">
        <v>86</v>
      </c>
      <c r="CC5" s="18" t="s">
        <v>87</v>
      </c>
      <c r="CD5" s="18" t="s">
        <v>88</v>
      </c>
      <c r="CE5" s="18" t="s">
        <v>89</v>
      </c>
      <c r="CF5" s="18" t="s">
        <v>90</v>
      </c>
      <c r="CG5" s="18" t="s">
        <v>91</v>
      </c>
      <c r="CH5" s="18" t="s">
        <v>92</v>
      </c>
      <c r="CI5" s="18" t="s">
        <v>93</v>
      </c>
      <c r="CJ5" s="18" t="s">
        <v>94</v>
      </c>
      <c r="CK5" s="18" t="s">
        <v>95</v>
      </c>
      <c r="CL5" s="18" t="s">
        <v>96</v>
      </c>
      <c r="CM5" s="18" t="s">
        <v>86</v>
      </c>
      <c r="CN5" s="18" t="s">
        <v>87</v>
      </c>
      <c r="CO5" s="18" t="s">
        <v>88</v>
      </c>
      <c r="CP5" s="18" t="s">
        <v>89</v>
      </c>
      <c r="CQ5" s="18" t="s">
        <v>90</v>
      </c>
      <c r="CR5" s="18" t="s">
        <v>91</v>
      </c>
      <c r="CS5" s="18" t="s">
        <v>92</v>
      </c>
      <c r="CT5" s="18" t="s">
        <v>93</v>
      </c>
      <c r="CU5" s="18" t="s">
        <v>94</v>
      </c>
      <c r="CV5" s="18" t="s">
        <v>95</v>
      </c>
      <c r="CW5" s="18" t="s">
        <v>96</v>
      </c>
      <c r="CX5" s="18" t="s">
        <v>86</v>
      </c>
      <c r="CY5" s="18" t="s">
        <v>87</v>
      </c>
      <c r="CZ5" s="18" t="s">
        <v>88</v>
      </c>
      <c r="DA5" s="18" t="s">
        <v>89</v>
      </c>
      <c r="DB5" s="18" t="s">
        <v>90</v>
      </c>
      <c r="DC5" s="18" t="s">
        <v>91</v>
      </c>
      <c r="DD5" s="18" t="s">
        <v>92</v>
      </c>
      <c r="DE5" s="18" t="s">
        <v>93</v>
      </c>
      <c r="DF5" s="18" t="s">
        <v>94</v>
      </c>
      <c r="DG5" s="18" t="s">
        <v>95</v>
      </c>
      <c r="DH5" s="18" t="s">
        <v>96</v>
      </c>
      <c r="DI5" s="18" t="s">
        <v>86</v>
      </c>
      <c r="DJ5" s="18" t="s">
        <v>87</v>
      </c>
      <c r="DK5" s="18" t="s">
        <v>88</v>
      </c>
      <c r="DL5" s="18" t="s">
        <v>89</v>
      </c>
      <c r="DM5" s="18" t="s">
        <v>90</v>
      </c>
      <c r="DN5" s="18" t="s">
        <v>91</v>
      </c>
      <c r="DO5" s="18" t="s">
        <v>92</v>
      </c>
      <c r="DP5" s="18" t="s">
        <v>93</v>
      </c>
      <c r="DQ5" s="18" t="s">
        <v>94</v>
      </c>
      <c r="DR5" s="18" t="s">
        <v>95</v>
      </c>
      <c r="DS5" s="18" t="s">
        <v>96</v>
      </c>
      <c r="DT5" s="18" t="s">
        <v>86</v>
      </c>
      <c r="DU5" s="18" t="s">
        <v>87</v>
      </c>
      <c r="DV5" s="18" t="s">
        <v>88</v>
      </c>
      <c r="DW5" s="18" t="s">
        <v>89</v>
      </c>
      <c r="DX5" s="18" t="s">
        <v>90</v>
      </c>
      <c r="DY5" s="18" t="s">
        <v>91</v>
      </c>
      <c r="DZ5" s="18" t="s">
        <v>92</v>
      </c>
      <c r="EA5" s="18" t="s">
        <v>93</v>
      </c>
      <c r="EB5" s="18" t="s">
        <v>94</v>
      </c>
      <c r="EC5" s="18" t="s">
        <v>95</v>
      </c>
      <c r="ED5" s="18" t="s">
        <v>96</v>
      </c>
      <c r="EE5" s="18" t="s">
        <v>86</v>
      </c>
      <c r="EF5" s="18" t="s">
        <v>87</v>
      </c>
      <c r="EG5" s="18" t="s">
        <v>88</v>
      </c>
      <c r="EH5" s="18" t="s">
        <v>89</v>
      </c>
      <c r="EI5" s="18" t="s">
        <v>90</v>
      </c>
      <c r="EJ5" s="18" t="s">
        <v>91</v>
      </c>
      <c r="EK5" s="18" t="s">
        <v>92</v>
      </c>
      <c r="EL5" s="18" t="s">
        <v>93</v>
      </c>
      <c r="EM5" s="18" t="s">
        <v>94</v>
      </c>
      <c r="EN5" s="18" t="s">
        <v>95</v>
      </c>
      <c r="EO5" s="18" t="s">
        <v>96</v>
      </c>
    </row>
    <row r="6" spans="1:145" s="22" customFormat="1" x14ac:dyDescent="0.2">
      <c r="A6" s="14" t="s">
        <v>97</v>
      </c>
      <c r="B6" s="19">
        <f>B7</f>
        <v>2023</v>
      </c>
      <c r="C6" s="19">
        <f t="shared" ref="C6:X6" si="3">C7</f>
        <v>104299</v>
      </c>
      <c r="D6" s="19">
        <f t="shared" si="3"/>
        <v>47</v>
      </c>
      <c r="E6" s="19">
        <f t="shared" si="3"/>
        <v>17</v>
      </c>
      <c r="F6" s="19">
        <f t="shared" si="3"/>
        <v>5</v>
      </c>
      <c r="G6" s="19">
        <f t="shared" si="3"/>
        <v>0</v>
      </c>
      <c r="H6" s="19" t="str">
        <f t="shared" si="3"/>
        <v>群馬県　東吾妻町</v>
      </c>
      <c r="I6" s="19" t="str">
        <f t="shared" si="3"/>
        <v>法非適用</v>
      </c>
      <c r="J6" s="19" t="str">
        <f t="shared" si="3"/>
        <v>下水道事業</v>
      </c>
      <c r="K6" s="19" t="str">
        <f t="shared" si="3"/>
        <v>農業集落排水</v>
      </c>
      <c r="L6" s="19" t="str">
        <f t="shared" si="3"/>
        <v>F2</v>
      </c>
      <c r="M6" s="19" t="str">
        <f t="shared" si="3"/>
        <v>非設置</v>
      </c>
      <c r="N6" s="20" t="str">
        <f t="shared" si="3"/>
        <v>-</v>
      </c>
      <c r="O6" s="20" t="str">
        <f t="shared" si="3"/>
        <v>該当数値なし</v>
      </c>
      <c r="P6" s="20">
        <f t="shared" si="3"/>
        <v>14.28</v>
      </c>
      <c r="Q6" s="20">
        <f t="shared" si="3"/>
        <v>100.55</v>
      </c>
      <c r="R6" s="20">
        <f t="shared" si="3"/>
        <v>2970</v>
      </c>
      <c r="S6" s="20">
        <f t="shared" si="3"/>
        <v>12339</v>
      </c>
      <c r="T6" s="20">
        <f t="shared" si="3"/>
        <v>253.91</v>
      </c>
      <c r="U6" s="20">
        <f t="shared" si="3"/>
        <v>48.6</v>
      </c>
      <c r="V6" s="20">
        <f t="shared" si="3"/>
        <v>1747</v>
      </c>
      <c r="W6" s="20">
        <f t="shared" si="3"/>
        <v>2.02</v>
      </c>
      <c r="X6" s="20">
        <f t="shared" si="3"/>
        <v>864.85</v>
      </c>
      <c r="Y6" s="21">
        <f>IF(Y7="",NA(),Y7)</f>
        <v>68.88</v>
      </c>
      <c r="Z6" s="21">
        <f t="shared" ref="Z6:AH6" si="4">IF(Z7="",NA(),Z7)</f>
        <v>68.099999999999994</v>
      </c>
      <c r="AA6" s="21">
        <f t="shared" si="4"/>
        <v>65.22</v>
      </c>
      <c r="AB6" s="21">
        <f t="shared" si="4"/>
        <v>59.99</v>
      </c>
      <c r="AC6" s="21">
        <f t="shared" si="4"/>
        <v>63.07</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1">
        <f>IF(BF7="",NA(),BF7)</f>
        <v>9.7100000000000009</v>
      </c>
      <c r="BG6" s="21">
        <f t="shared" ref="BG6:BO6" si="7">IF(BG7="",NA(),BG7)</f>
        <v>11.72</v>
      </c>
      <c r="BH6" s="21">
        <f t="shared" si="7"/>
        <v>3.03</v>
      </c>
      <c r="BI6" s="21">
        <f t="shared" si="7"/>
        <v>57.67</v>
      </c>
      <c r="BJ6" s="21">
        <f t="shared" si="7"/>
        <v>1.62</v>
      </c>
      <c r="BK6" s="21">
        <f t="shared" si="7"/>
        <v>826.83</v>
      </c>
      <c r="BL6" s="21">
        <f t="shared" si="7"/>
        <v>867.83</v>
      </c>
      <c r="BM6" s="21">
        <f t="shared" si="7"/>
        <v>791.76</v>
      </c>
      <c r="BN6" s="21">
        <f t="shared" si="7"/>
        <v>900.82</v>
      </c>
      <c r="BO6" s="21">
        <f t="shared" si="7"/>
        <v>839.21</v>
      </c>
      <c r="BP6" s="20" t="str">
        <f>IF(BP7="","",IF(BP7="-","【-】","【"&amp;SUBSTITUTE(TEXT(BP7,"#,##0.00"),"-","△")&amp;"】"))</f>
        <v>【785.10】</v>
      </c>
      <c r="BQ6" s="21">
        <f>IF(BQ7="",NA(),BQ7)</f>
        <v>56.44</v>
      </c>
      <c r="BR6" s="21">
        <f t="shared" ref="BR6:BZ6" si="8">IF(BR7="",NA(),BR7)</f>
        <v>60.28</v>
      </c>
      <c r="BS6" s="21">
        <f t="shared" si="8"/>
        <v>53.98</v>
      </c>
      <c r="BT6" s="21">
        <f t="shared" si="8"/>
        <v>44.04</v>
      </c>
      <c r="BU6" s="21">
        <f t="shared" si="8"/>
        <v>51.83</v>
      </c>
      <c r="BV6" s="21">
        <f t="shared" si="8"/>
        <v>57.31</v>
      </c>
      <c r="BW6" s="21">
        <f t="shared" si="8"/>
        <v>57.08</v>
      </c>
      <c r="BX6" s="21">
        <f t="shared" si="8"/>
        <v>56.26</v>
      </c>
      <c r="BY6" s="21">
        <f t="shared" si="8"/>
        <v>52.94</v>
      </c>
      <c r="BZ6" s="21">
        <f t="shared" si="8"/>
        <v>52.05</v>
      </c>
      <c r="CA6" s="20" t="str">
        <f>IF(CA7="","",IF(CA7="-","【-】","【"&amp;SUBSTITUTE(TEXT(CA7,"#,##0.00"),"-","△")&amp;"】"))</f>
        <v>【56.93】</v>
      </c>
      <c r="CB6" s="21">
        <f>IF(CB7="",NA(),CB7)</f>
        <v>289.54000000000002</v>
      </c>
      <c r="CC6" s="21">
        <f t="shared" ref="CC6:CK6" si="9">IF(CC7="",NA(),CC7)</f>
        <v>277.86</v>
      </c>
      <c r="CD6" s="21">
        <f t="shared" si="9"/>
        <v>309.27999999999997</v>
      </c>
      <c r="CE6" s="21">
        <f t="shared" si="9"/>
        <v>374.87</v>
      </c>
      <c r="CF6" s="21">
        <f t="shared" si="9"/>
        <v>268.43</v>
      </c>
      <c r="CG6" s="21">
        <f t="shared" si="9"/>
        <v>273.52</v>
      </c>
      <c r="CH6" s="21">
        <f t="shared" si="9"/>
        <v>274.99</v>
      </c>
      <c r="CI6" s="21">
        <f t="shared" si="9"/>
        <v>282.08999999999997</v>
      </c>
      <c r="CJ6" s="21">
        <f t="shared" si="9"/>
        <v>303.27999999999997</v>
      </c>
      <c r="CK6" s="21">
        <f t="shared" si="9"/>
        <v>301.86</v>
      </c>
      <c r="CL6" s="20" t="str">
        <f>IF(CL7="","",IF(CL7="-","【-】","【"&amp;SUBSTITUTE(TEXT(CL7,"#,##0.00"),"-","△")&amp;"】"))</f>
        <v>【271.15】</v>
      </c>
      <c r="CM6" s="21">
        <f>IF(CM7="",NA(),CM7)</f>
        <v>43.67</v>
      </c>
      <c r="CN6" s="21">
        <f t="shared" ref="CN6:CV6" si="10">IF(CN7="",NA(),CN7)</f>
        <v>43.86</v>
      </c>
      <c r="CO6" s="21">
        <f t="shared" si="10"/>
        <v>42.84</v>
      </c>
      <c r="CP6" s="21">
        <f t="shared" si="10"/>
        <v>42.75</v>
      </c>
      <c r="CQ6" s="21">
        <f t="shared" si="10"/>
        <v>41.83</v>
      </c>
      <c r="CR6" s="21">
        <f t="shared" si="10"/>
        <v>50.14</v>
      </c>
      <c r="CS6" s="21">
        <f t="shared" si="10"/>
        <v>54.83</v>
      </c>
      <c r="CT6" s="21">
        <f t="shared" si="10"/>
        <v>66.53</v>
      </c>
      <c r="CU6" s="21">
        <f t="shared" si="10"/>
        <v>52.35</v>
      </c>
      <c r="CV6" s="21">
        <f t="shared" si="10"/>
        <v>46.25</v>
      </c>
      <c r="CW6" s="20" t="str">
        <f>IF(CW7="","",IF(CW7="-","【-】","【"&amp;SUBSTITUTE(TEXT(CW7,"#,##0.00"),"-","△")&amp;"】"))</f>
        <v>【49.87】</v>
      </c>
      <c r="CX6" s="21">
        <f>IF(CX7="",NA(),CX7)</f>
        <v>84.06</v>
      </c>
      <c r="CY6" s="21">
        <f t="shared" ref="CY6:DG6" si="11">IF(CY7="",NA(),CY7)</f>
        <v>85.31</v>
      </c>
      <c r="CZ6" s="21">
        <f t="shared" si="11"/>
        <v>83.31</v>
      </c>
      <c r="DA6" s="21">
        <f t="shared" si="11"/>
        <v>81.81</v>
      </c>
      <c r="DB6" s="21">
        <f t="shared" si="11"/>
        <v>84.95</v>
      </c>
      <c r="DC6" s="21">
        <f t="shared" si="11"/>
        <v>84.98</v>
      </c>
      <c r="DD6" s="21">
        <f t="shared" si="11"/>
        <v>84.7</v>
      </c>
      <c r="DE6" s="21">
        <f t="shared" si="11"/>
        <v>84.67</v>
      </c>
      <c r="DF6" s="21">
        <f t="shared" si="11"/>
        <v>84.39</v>
      </c>
      <c r="DG6" s="21">
        <f t="shared" si="11"/>
        <v>83.96</v>
      </c>
      <c r="DH6" s="20" t="str">
        <f>IF(DH7="","",IF(DH7="-","【-】","【"&amp;SUBSTITUTE(TEXT(DH7,"#,##0.00"),"-","△")&amp;"】"))</f>
        <v>【87.54】</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0.02</v>
      </c>
      <c r="EK6" s="21">
        <f t="shared" si="14"/>
        <v>0.25</v>
      </c>
      <c r="EL6" s="21">
        <f t="shared" si="14"/>
        <v>0.05</v>
      </c>
      <c r="EM6" s="21">
        <f t="shared" si="14"/>
        <v>0.03</v>
      </c>
      <c r="EN6" s="21">
        <f t="shared" si="14"/>
        <v>0.03</v>
      </c>
      <c r="EO6" s="20" t="str">
        <f>IF(EO7="","",IF(EO7="-","【-】","【"&amp;SUBSTITUTE(TEXT(EO7,"#,##0.00"),"-","△")&amp;"】"))</f>
        <v>【0.02】</v>
      </c>
    </row>
    <row r="7" spans="1:145" s="22" customFormat="1" x14ac:dyDescent="0.2">
      <c r="A7" s="14"/>
      <c r="B7" s="23">
        <v>2023</v>
      </c>
      <c r="C7" s="23">
        <v>104299</v>
      </c>
      <c r="D7" s="23">
        <v>47</v>
      </c>
      <c r="E7" s="23">
        <v>17</v>
      </c>
      <c r="F7" s="23">
        <v>5</v>
      </c>
      <c r="G7" s="23">
        <v>0</v>
      </c>
      <c r="H7" s="23" t="s">
        <v>98</v>
      </c>
      <c r="I7" s="23" t="s">
        <v>99</v>
      </c>
      <c r="J7" s="23" t="s">
        <v>100</v>
      </c>
      <c r="K7" s="23" t="s">
        <v>101</v>
      </c>
      <c r="L7" s="23" t="s">
        <v>102</v>
      </c>
      <c r="M7" s="23" t="s">
        <v>103</v>
      </c>
      <c r="N7" s="24" t="s">
        <v>104</v>
      </c>
      <c r="O7" s="24" t="s">
        <v>105</v>
      </c>
      <c r="P7" s="24">
        <v>14.28</v>
      </c>
      <c r="Q7" s="24">
        <v>100.55</v>
      </c>
      <c r="R7" s="24">
        <v>2970</v>
      </c>
      <c r="S7" s="24">
        <v>12339</v>
      </c>
      <c r="T7" s="24">
        <v>253.91</v>
      </c>
      <c r="U7" s="24">
        <v>48.6</v>
      </c>
      <c r="V7" s="24">
        <v>1747</v>
      </c>
      <c r="W7" s="24">
        <v>2.02</v>
      </c>
      <c r="X7" s="24">
        <v>864.85</v>
      </c>
      <c r="Y7" s="24">
        <v>68.88</v>
      </c>
      <c r="Z7" s="24">
        <v>68.099999999999994</v>
      </c>
      <c r="AA7" s="24">
        <v>65.22</v>
      </c>
      <c r="AB7" s="24">
        <v>59.99</v>
      </c>
      <c r="AC7" s="24">
        <v>63.07</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9.7100000000000009</v>
      </c>
      <c r="BG7" s="24">
        <v>11.72</v>
      </c>
      <c r="BH7" s="24">
        <v>3.03</v>
      </c>
      <c r="BI7" s="24">
        <v>57.67</v>
      </c>
      <c r="BJ7" s="24">
        <v>1.62</v>
      </c>
      <c r="BK7" s="24">
        <v>826.83</v>
      </c>
      <c r="BL7" s="24">
        <v>867.83</v>
      </c>
      <c r="BM7" s="24">
        <v>791.76</v>
      </c>
      <c r="BN7" s="24">
        <v>900.82</v>
      </c>
      <c r="BO7" s="24">
        <v>839.21</v>
      </c>
      <c r="BP7" s="24">
        <v>785.1</v>
      </c>
      <c r="BQ7" s="24">
        <v>56.44</v>
      </c>
      <c r="BR7" s="24">
        <v>60.28</v>
      </c>
      <c r="BS7" s="24">
        <v>53.98</v>
      </c>
      <c r="BT7" s="24">
        <v>44.04</v>
      </c>
      <c r="BU7" s="24">
        <v>51.83</v>
      </c>
      <c r="BV7" s="24">
        <v>57.31</v>
      </c>
      <c r="BW7" s="24">
        <v>57.08</v>
      </c>
      <c r="BX7" s="24">
        <v>56.26</v>
      </c>
      <c r="BY7" s="24">
        <v>52.94</v>
      </c>
      <c r="BZ7" s="24">
        <v>52.05</v>
      </c>
      <c r="CA7" s="24">
        <v>56.93</v>
      </c>
      <c r="CB7" s="24">
        <v>289.54000000000002</v>
      </c>
      <c r="CC7" s="24">
        <v>277.86</v>
      </c>
      <c r="CD7" s="24">
        <v>309.27999999999997</v>
      </c>
      <c r="CE7" s="24">
        <v>374.87</v>
      </c>
      <c r="CF7" s="24">
        <v>268.43</v>
      </c>
      <c r="CG7" s="24">
        <v>273.52</v>
      </c>
      <c r="CH7" s="24">
        <v>274.99</v>
      </c>
      <c r="CI7" s="24">
        <v>282.08999999999997</v>
      </c>
      <c r="CJ7" s="24">
        <v>303.27999999999997</v>
      </c>
      <c r="CK7" s="24">
        <v>301.86</v>
      </c>
      <c r="CL7" s="24">
        <v>271.14999999999998</v>
      </c>
      <c r="CM7" s="24">
        <v>43.67</v>
      </c>
      <c r="CN7" s="24">
        <v>43.86</v>
      </c>
      <c r="CO7" s="24">
        <v>42.84</v>
      </c>
      <c r="CP7" s="24">
        <v>42.75</v>
      </c>
      <c r="CQ7" s="24">
        <v>41.83</v>
      </c>
      <c r="CR7" s="24">
        <v>50.14</v>
      </c>
      <c r="CS7" s="24">
        <v>54.83</v>
      </c>
      <c r="CT7" s="24">
        <v>66.53</v>
      </c>
      <c r="CU7" s="24">
        <v>52.35</v>
      </c>
      <c r="CV7" s="24">
        <v>46.25</v>
      </c>
      <c r="CW7" s="24">
        <v>49.87</v>
      </c>
      <c r="CX7" s="24">
        <v>84.06</v>
      </c>
      <c r="CY7" s="24">
        <v>85.31</v>
      </c>
      <c r="CZ7" s="24">
        <v>83.31</v>
      </c>
      <c r="DA7" s="24">
        <v>81.81</v>
      </c>
      <c r="DB7" s="24">
        <v>84.95</v>
      </c>
      <c r="DC7" s="24">
        <v>84.98</v>
      </c>
      <c r="DD7" s="24">
        <v>84.7</v>
      </c>
      <c r="DE7" s="24">
        <v>84.67</v>
      </c>
      <c r="DF7" s="24">
        <v>84.39</v>
      </c>
      <c r="DG7" s="24">
        <v>83.96</v>
      </c>
      <c r="DH7" s="24">
        <v>87.54</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0.02</v>
      </c>
      <c r="EK7" s="24">
        <v>0.25</v>
      </c>
      <c r="EL7" s="24">
        <v>0.05</v>
      </c>
      <c r="EM7" s="24">
        <v>0.03</v>
      </c>
      <c r="EN7" s="24">
        <v>0.03</v>
      </c>
      <c r="EO7" s="24">
        <v>0.02</v>
      </c>
    </row>
    <row r="8" spans="1:145"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2">
      <c r="A9" s="26"/>
      <c r="B9" s="26" t="s">
        <v>106</v>
      </c>
      <c r="C9" s="26" t="s">
        <v>107</v>
      </c>
      <c r="D9" s="26" t="s">
        <v>108</v>
      </c>
      <c r="E9" s="26" t="s">
        <v>109</v>
      </c>
      <c r="F9" s="26" t="s">
        <v>110</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2">
      <c r="A10" s="26" t="s">
        <v>48</v>
      </c>
      <c r="B10" s="27">
        <f>DATEVALUE($B7-B11&amp;"/1/"&amp;B12)</f>
        <v>36892</v>
      </c>
      <c r="C10" s="27">
        <f t="shared" ref="C10:F10" si="15">DATEVALUE($B7-C11&amp;"/1/"&amp;C12)</f>
        <v>37257</v>
      </c>
      <c r="D10" s="27">
        <f t="shared" si="15"/>
        <v>37623</v>
      </c>
      <c r="E10" s="27">
        <f t="shared" si="15"/>
        <v>37989</v>
      </c>
      <c r="F10" s="27">
        <f t="shared" si="15"/>
        <v>38356</v>
      </c>
    </row>
    <row r="11" spans="1:145" x14ac:dyDescent="0.2">
      <c r="B11">
        <v>22</v>
      </c>
      <c r="C11">
        <v>21</v>
      </c>
      <c r="D11">
        <v>20</v>
      </c>
      <c r="E11">
        <v>19</v>
      </c>
      <c r="F11">
        <v>18</v>
      </c>
      <c r="G11" t="s">
        <v>111</v>
      </c>
    </row>
    <row r="12" spans="1:145" x14ac:dyDescent="0.2">
      <c r="B12">
        <v>1</v>
      </c>
      <c r="C12">
        <v>1</v>
      </c>
      <c r="D12">
        <v>2</v>
      </c>
      <c r="E12">
        <v>3</v>
      </c>
      <c r="F12">
        <v>4</v>
      </c>
      <c r="G12" t="s">
        <v>112</v>
      </c>
    </row>
    <row r="13" spans="1:145" x14ac:dyDescent="0.2">
      <c r="B13" t="s">
        <v>113</v>
      </c>
      <c r="C13" t="s">
        <v>114</v>
      </c>
      <c r="D13" t="s">
        <v>115</v>
      </c>
      <c r="E13" t="s">
        <v>115</v>
      </c>
      <c r="F13" t="s">
        <v>115</v>
      </c>
      <c r="G13" t="s">
        <v>116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2025-02-03T04:59:18Z</cp:lastPrinted>
  <dcterms:created xsi:type="dcterms:W3CDTF">2025-01-24T07:33:57Z</dcterms:created>
  <dcterms:modified xsi:type="dcterms:W3CDTF">2025-02-27T07:09:49Z</dcterms:modified>
  <cp:category/>
</cp:coreProperties>
</file>