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24CD5FCB-6F1A-43AF-B443-3E0464F7E083}" xr6:coauthVersionLast="47" xr6:coauthVersionMax="47" xr10:uidLastSave="{00000000-0000-0000-0000-000000000000}"/>
  <workbookProtection workbookAlgorithmName="SHA-512" workbookHashValue="QCt7XpBKLw7YYo+rWD3CUpUZ3QfGUt9CcMgPuuNanSUrf42TdX7pqBuOPuB07nxbv1CTGkPYvFVWEQ/PwUiGLQ==" workbookSaltValue="kTiEvbTVvkjFpE9mf1+rnw=="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6" i="4"/>
  <c r="AT10" i="4"/>
  <c r="AL10" i="4"/>
  <c r="I10" i="4"/>
  <c r="BB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<sst xmlns="http://schemas.openxmlformats.org/spreadsheetml/2006/main" count="236" uniqueCount="120">
  <si>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</si>
  <si>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</si>
  <si>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</si>
  <si>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</si>
  <si>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</si>
  <si>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</si>
  <si>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</si>
  <si>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</si>
  <si>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</si>
  <si>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</si>
  <si>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</si>
  <si>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</si>
  <si>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</si>
  <si>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</si>
  <si>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</si>
  <si>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</si>
  <si>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</si>
  <si>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</si>
  <si>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</si>
  <si>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</si>
  <si>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</si>
  <si>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</si>
  <si>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</si>
  <si>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</si>
  <si>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</si>
  <si>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</si>
  <si>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</si>
  <si>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</si>
  <si>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</si>
  <si>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</si>
  <si>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</si>
  <si>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</si>
  <si>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</si>
  <si>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</si>
  <si>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</si>
  <si>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</si>
  <si>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</si>
  <si>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</si>
  <si>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</si>
  <si>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</si>
  <si>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</si>
  <si>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</si>
  <si>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</si>
  <si>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</si>
  <si>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</si>
  <si>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</si>
  <si>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</si>
  <si>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</si>
  <si>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</si>
  <si>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</si>
  <si>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</si>
  <si>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</si>
  <si>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</si>
  <si>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</si>
  <si>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</si>
  <si>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</si>
  <si>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</si>
  <si>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</si>
  <si>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</si>
  <si>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</si>
  <si>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</si>
  <si>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</si>
  <si>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</si>
  <si>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</si>
  <si>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</si>
  <si>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</si>
  <si>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</si>
  <si>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</si>
  <si>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</si>
  <si>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</si>
  <si>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</si>
  <si>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</si>
  <si>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</si>
  <si>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</si>
  <si>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</si>
  <si>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</si>
  <si>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</si>
  <si>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</si>
  <si>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</si>
  <si>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</si>
  <si>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</si>
  <si>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</si>
  <si>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</si>
  <si>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</si>
  <si>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</si>
  <si>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</si>
  <si>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</si>
  <si>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</si>
  <si>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</si>
  <si>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</si>
  <si>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</si>
  <si>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</si>
  <si>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</si>
  <si>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</si>
  <si>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</si>
  <si>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</si>
  <si>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</si>
  <si>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</si>
  <si>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甘楽町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</si>
  <si>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</si>
  <si>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</si>
  <si>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</si>
  <si>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</si>
  <si>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</si>
  <si>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</si>
  <si>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</si>
  <si>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</si>
  <si>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</si>
  <si>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</si>
  <si>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</si>
  <si>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</si>
  <si>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</si>
  <si>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</si>
  <si>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</si>
  <si>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</si>
  <si>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</si>
  <si>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</si>
  <si>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
②－
③令和９年度よりすべて公共下水道に接続予定であり、管渠の修繕・改良は行われていない。</t>
    <rPh sb="7" eb="9">
      <t>レイワ</t>
    </rPh>
    <rPh sb="10" eb="12">
      <t>ネンド</t>
    </rPh>
    <rPh sb="17" eb="19">
      <t>コウキョウ</t>
    </rPh>
    <rPh sb="19" eb="22">
      <t>ゲスイドウ</t>
    </rPh>
    <rPh sb="23" eb="24">
      <t>セツ</t>
    </rPh>
    <rPh sb="24" eb="25">
      <t>ツヅ</t>
    </rPh>
    <rPh sb="25" eb="27">
      <t>ヨテイ</t>
    </rPh>
    <rPh sb="31" eb="33">
      <t>カンキョ</t>
    </rPh>
    <rPh sb="34" eb="36">
      <t>シュウゼン</t>
    </rPh>
    <rPh sb="37" eb="39">
      <t>カイリョウ</t>
    </rPh>
    <rPh sb="40" eb="41">
      <t>オコナ</t>
    </rPh>
    <phoneticPr fontId="4"/>
  </si>
  <si>
    <t>本事業は、平成１６年より供用開始となった善慶寺国峰地区のみとなったが、この地区においても令和９年度より公共下水道に接続予定となっている。老朽化による修繕を注視しつつ経営の健全化を図っていきたい。</t>
    <rPh sb="0" eb="1">
      <t>ホン</t>
    </rPh>
    <rPh sb="1" eb="3">
      <t>ジギョウ</t>
    </rPh>
    <rPh sb="5" eb="7">
      <t>ヘイセイ</t>
    </rPh>
    <rPh sb="9" eb="10">
      <t>ネン</t>
    </rPh>
    <rPh sb="12" eb="14">
      <t>キョウヨウ</t>
    </rPh>
    <rPh sb="14" eb="16">
      <t>カイシ</t>
    </rPh>
    <rPh sb="20" eb="23">
      <t>ゼンケイジ</t>
    </rPh>
    <rPh sb="23" eb="25">
      <t>クニミネ</t>
    </rPh>
    <rPh sb="25" eb="27">
      <t>チク</t>
    </rPh>
    <rPh sb="37" eb="39">
      <t>チク</t>
    </rPh>
    <rPh sb="44" eb="46">
      <t>レイワ</t>
    </rPh>
    <rPh sb="47" eb="49">
      <t>ネンド</t>
    </rPh>
    <rPh sb="51" eb="53">
      <t>コウキョウ</t>
    </rPh>
    <rPh sb="53" eb="56">
      <t>ゲスイドウ</t>
    </rPh>
    <rPh sb="57" eb="58">
      <t>セツ</t>
    </rPh>
    <rPh sb="58" eb="59">
      <t>ツヅ</t>
    </rPh>
    <rPh sb="59" eb="61">
      <t>ヨテイ</t>
    </rPh>
    <rPh sb="68" eb="71">
      <t>ロウキュウカ</t>
    </rPh>
    <rPh sb="74" eb="76">
      <t>シュウゼン</t>
    </rPh>
    <rPh sb="77" eb="79">
      <t>チュウシ</t>
    </rPh>
    <rPh sb="82" eb="84">
      <t>ケイエイ</t>
    </rPh>
    <rPh sb="85" eb="88">
      <t>ケンゼンカ</t>
    </rPh>
    <rPh sb="89" eb="90">
      <t>ハカ</t>
    </rPh>
    <phoneticPr fontId="4"/>
  </si>
  <si>
    <t>①農業集落排水区域である城南・上野地区が特定環境保全公共下水道に接続になり、料金収入が減少したが、修繕費や地方債償還金も減少したため収益的収支比率は増加した。
②－
③－
④地方債残高をすべて一般会計からの繰入金で賄ってるため計上されない。
⑤料金収入が減少したが、修繕費も減少したため経費回収率は微増となった。
⑥修繕費の減少により汚水処理費も減少となったため汚水処理原価も減少となった。
⑦一日処理能力は減少したが、平均処理水量の減少が微減となったため施設利用率は増加となった。
⑧農業集落排水区域である城南・上野地区が特定環境保全公共下水道に接続となったため、処理区域内人口及び水洗便所設置人口も減少したため水洗化率が大きく減少した。</t>
    <rPh sb="1" eb="3">
      <t>ノウギョウ</t>
    </rPh>
    <rPh sb="3" eb="5">
      <t>シュウラク</t>
    </rPh>
    <rPh sb="5" eb="7">
      <t>ハイスイ</t>
    </rPh>
    <rPh sb="7" eb="9">
      <t>クイキ</t>
    </rPh>
    <rPh sb="12" eb="14">
      <t>ジョウナン</t>
    </rPh>
    <rPh sb="15" eb="17">
      <t>ウエノ</t>
    </rPh>
    <rPh sb="17" eb="19">
      <t>チク</t>
    </rPh>
    <rPh sb="20" eb="22">
      <t>トクテイ</t>
    </rPh>
    <rPh sb="22" eb="24">
      <t>カンキョウ</t>
    </rPh>
    <rPh sb="24" eb="26">
      <t>ホゼン</t>
    </rPh>
    <rPh sb="26" eb="28">
      <t>コウキョウ</t>
    </rPh>
    <rPh sb="28" eb="31">
      <t>ゲスイドウ</t>
    </rPh>
    <rPh sb="32" eb="33">
      <t>セツ</t>
    </rPh>
    <rPh sb="33" eb="34">
      <t>ツヅ</t>
    </rPh>
    <rPh sb="38" eb="40">
      <t>リョウキン</t>
    </rPh>
    <rPh sb="40" eb="42">
      <t>シュウニュウ</t>
    </rPh>
    <rPh sb="43" eb="45">
      <t>ゲンショウ</t>
    </rPh>
    <rPh sb="49" eb="52">
      <t>シュウゼンヒ</t>
    </rPh>
    <rPh sb="53" eb="56">
      <t>チホウサイ</t>
    </rPh>
    <rPh sb="56" eb="58">
      <t>ショウカン</t>
    </rPh>
    <rPh sb="58" eb="59">
      <t>キン</t>
    </rPh>
    <rPh sb="60" eb="62">
      <t>ゲンショウ</t>
    </rPh>
    <rPh sb="66" eb="69">
      <t>シュウエキテキ</t>
    </rPh>
    <rPh sb="69" eb="71">
      <t>シュウシ</t>
    </rPh>
    <rPh sb="71" eb="73">
      <t>ヒリツ</t>
    </rPh>
    <rPh sb="74" eb="76">
      <t>ゾウカ</t>
    </rPh>
    <rPh sb="87" eb="90">
      <t>チホウサイ</t>
    </rPh>
    <rPh sb="90" eb="92">
      <t>ザンダカ</t>
    </rPh>
    <rPh sb="96" eb="98">
      <t>イッパン</t>
    </rPh>
    <rPh sb="98" eb="100">
      <t>カイケイ</t>
    </rPh>
    <rPh sb="103" eb="105">
      <t>クリイレ</t>
    </rPh>
    <rPh sb="105" eb="106">
      <t>キン</t>
    </rPh>
    <rPh sb="107" eb="108">
      <t>マカナ</t>
    </rPh>
    <rPh sb="113" eb="115">
      <t>ケイジョウ</t>
    </rPh>
    <rPh sb="122" eb="124">
      <t>リョウキン</t>
    </rPh>
    <rPh sb="124" eb="126">
      <t>シュウニュウ</t>
    </rPh>
    <rPh sb="127" eb="129">
      <t>ゲンショウ</t>
    </rPh>
    <rPh sb="133" eb="136">
      <t>シュウゼンヒ</t>
    </rPh>
    <rPh sb="137" eb="139">
      <t>ゲンショウ</t>
    </rPh>
    <rPh sb="143" eb="145">
      <t>ケイヒ</t>
    </rPh>
    <rPh sb="145" eb="147">
      <t>カイシュウ</t>
    </rPh>
    <rPh sb="147" eb="148">
      <t>リツ</t>
    </rPh>
    <rPh sb="149" eb="151">
      <t>ビゾウ</t>
    </rPh>
    <rPh sb="158" eb="161">
      <t>シュウゼンヒ</t>
    </rPh>
    <rPh sb="162" eb="164">
      <t>ゲンショウ</t>
    </rPh>
    <rPh sb="167" eb="169">
      <t>オスイ</t>
    </rPh>
    <rPh sb="169" eb="171">
      <t>ショリ</t>
    </rPh>
    <rPh sb="171" eb="172">
      <t>ヒ</t>
    </rPh>
    <rPh sb="173" eb="175">
      <t>ゲンショウ</t>
    </rPh>
    <rPh sb="181" eb="183">
      <t>オスイ</t>
    </rPh>
    <rPh sb="183" eb="185">
      <t>ショリ</t>
    </rPh>
    <rPh sb="185" eb="187">
      <t>ゲンカ</t>
    </rPh>
    <rPh sb="188" eb="190">
      <t>ゲンショウ</t>
    </rPh>
    <rPh sb="197" eb="199">
      <t>イチニチ</t>
    </rPh>
    <rPh sb="199" eb="201">
      <t>ショリ</t>
    </rPh>
    <rPh sb="201" eb="203">
      <t>ノウリョク</t>
    </rPh>
    <rPh sb="204" eb="206">
      <t>ゲンショウ</t>
    </rPh>
    <rPh sb="210" eb="212">
      <t>ヘイキン</t>
    </rPh>
    <rPh sb="212" eb="214">
      <t>ショリ</t>
    </rPh>
    <rPh sb="214" eb="216">
      <t>スイリョウ</t>
    </rPh>
    <rPh sb="217" eb="219">
      <t>ゲンショウ</t>
    </rPh>
    <rPh sb="220" eb="222">
      <t>ビゲン</t>
    </rPh>
    <rPh sb="228" eb="230">
      <t>シセツ</t>
    </rPh>
    <rPh sb="230" eb="232">
      <t>リヨウ</t>
    </rPh>
    <rPh sb="232" eb="233">
      <t>リツ</t>
    </rPh>
    <rPh sb="234" eb="236">
      <t>ゾウカ</t>
    </rPh>
    <rPh sb="283" eb="285">
      <t>ショリ</t>
    </rPh>
    <rPh sb="285" eb="287">
      <t>クイキ</t>
    </rPh>
    <rPh sb="287" eb="288">
      <t>ナイ</t>
    </rPh>
    <rPh sb="288" eb="290">
      <t>ジンコウ</t>
    </rPh>
    <rPh sb="290" eb="291">
      <t>オヨ</t>
    </rPh>
    <rPh sb="292" eb="294">
      <t>スイセン</t>
    </rPh>
    <rPh sb="294" eb="296">
      <t>ベンジョ</t>
    </rPh>
    <rPh sb="296" eb="298">
      <t>セッチ</t>
    </rPh>
    <rPh sb="298" eb="300">
      <t>ジンコウ</t>
    </rPh>
    <rPh sb="301" eb="303">
      <t>ゲンショウ</t>
    </rPh>
    <rPh sb="307" eb="310">
      <t>スイセンカ</t>
    </rPh>
    <rPh sb="310" eb="311">
      <t>リツ</t>
    </rPh>
    <rPh sb="312" eb="313">
      <t>オオ</t>
    </rPh>
    <rPh sb="315" eb="317">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</si>
</sst>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3A-433E-AB22-DE5E3AE8427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0.02</c:v>
                </c:pt>
              </c:numCache>
            </c:numRef>
          </c:val>
          <c:smooth val="0"/>
          <c:extLst>
            <c:ext xmlns:c16="http://schemas.microsoft.com/office/drawing/2014/chart" uri="{C3380CC4-5D6E-409C-BE32-E72D297353CC}">
              <c16:uniqueId val="{00000001-A23A-433E-AB22-DE5E3AE8427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46.05</c:v>
                </c:pt>
                <c:pt idx="1">
                  <c:v>45.65</c:v>
                </c:pt>
                <c:pt idx="2">
                  <c:v>44.43</c:v>
                </c:pt>
                <c:pt idx="3">
                  <c:v>44.75</c:v>
                </c:pt>
                <c:pt idx="4">
                  <c:v>52.42</c:v>
                </c:pt>
              </c:numCache>
            </c:numRef>
          </c:val>
          <c:extLst>
            <c:ext xmlns:c16="http://schemas.microsoft.com/office/drawing/2014/chart" uri="{C3380CC4-5D6E-409C-BE32-E72D297353CC}">
              <c16:uniqueId val="{00000000-A36C-412F-8189-26B95857478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52.63</c:v>
                </c:pt>
              </c:numCache>
            </c:numRef>
          </c:val>
          <c:smooth val="0"/>
          <c:extLst>
            <c:ext xmlns:c16="http://schemas.microsoft.com/office/drawing/2014/chart" uri="{C3380CC4-5D6E-409C-BE32-E72D297353CC}">
              <c16:uniqueId val="{00000001-A36C-412F-8189-26B95857478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86.61</c:v>
                </c:pt>
                <c:pt idx="1">
                  <c:v>86.91</c:v>
                </c:pt>
                <c:pt idx="2">
                  <c:v>87.2</c:v>
                </c:pt>
                <c:pt idx="3">
                  <c:v>86.05</c:v>
                </c:pt>
                <c:pt idx="4">
                  <c:v>81.53</c:v>
                </c:pt>
              </c:numCache>
            </c:numRef>
          </c:val>
          <c:extLst>
            <c:ext xmlns:c16="http://schemas.microsoft.com/office/drawing/2014/chart" uri="{C3380CC4-5D6E-409C-BE32-E72D297353CC}">
              <c16:uniqueId val="{00000000-ED4A-444D-A8B1-E46F3C6BEC3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90.32</c:v>
                </c:pt>
              </c:numCache>
            </c:numRef>
          </c:val>
          <c:smooth val="0"/>
          <c:extLst>
            <c:ext xmlns:c16="http://schemas.microsoft.com/office/drawing/2014/chart" uri="{C3380CC4-5D6E-409C-BE32-E72D297353CC}">
              <c16:uniqueId val="{00000001-ED4A-444D-A8B1-E46F3C6BEC3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93.35</c:v>
                </c:pt>
                <c:pt idx="1">
                  <c:v>98.09</c:v>
                </c:pt>
                <c:pt idx="2">
                  <c:v>97.43</c:v>
                </c:pt>
                <c:pt idx="3">
                  <c:v>98.29</c:v>
                </c:pt>
                <c:pt idx="4">
                  <c:v>99.41</c:v>
                </c:pt>
              </c:numCache>
            </c:numRef>
          </c:val>
          <c:extLst>
            <c:ext xmlns:c16="http://schemas.microsoft.com/office/drawing/2014/chart" uri="{C3380CC4-5D6E-409C-BE32-E72D297353CC}">
              <c16:uniqueId val="{00000000-9CAA-48CA-983C-3892530AF28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AA-48CA-983C-3892530AF28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D3-457B-8B70-81CB8711C96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D3-457B-8B70-81CB8711C96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E4-4D13-B040-887229973F7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E4-4D13-B040-887229973F7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BE-464B-8D3C-E744A624608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BE-464B-8D3C-E744A624608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1A-4085-8A89-55F6C8E6E18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1A-4085-8A89-55F6C8E6E18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41-4368-8A20-4F7E90E9668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743.31</c:v>
                </c:pt>
              </c:numCache>
            </c:numRef>
          </c:val>
          <c:smooth val="0"/>
          <c:extLst>
            <c:ext xmlns:c16="http://schemas.microsoft.com/office/drawing/2014/chart" uri="{C3380CC4-5D6E-409C-BE32-E72D297353CC}">
              <c16:uniqueId val="{00000001-CA41-4368-8A20-4F7E90E9668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59.32</c:v>
                </c:pt>
                <c:pt idx="1">
                  <c:v>72.03</c:v>
                </c:pt>
                <c:pt idx="2">
                  <c:v>53.94</c:v>
                </c:pt>
                <c:pt idx="3">
                  <c:v>83.64</c:v>
                </c:pt>
                <c:pt idx="4">
                  <c:v>84.11</c:v>
                </c:pt>
              </c:numCache>
            </c:numRef>
          </c:val>
          <c:extLst>
            <c:ext xmlns:c16="http://schemas.microsoft.com/office/drawing/2014/chart" uri="{C3380CC4-5D6E-409C-BE32-E72D297353CC}">
              <c16:uniqueId val="{00000000-1663-4C74-A954-4F1A075A26D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61.15</c:v>
                </c:pt>
              </c:numCache>
            </c:numRef>
          </c:val>
          <c:smooth val="0"/>
          <c:extLst>
            <c:ext xmlns:c16="http://schemas.microsoft.com/office/drawing/2014/chart" uri="{C3380CC4-5D6E-409C-BE32-E72D297353CC}">
              <c16:uniqueId val="{00000001-1663-4C74-A954-4F1A075A26D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218.89</c:v>
                </c:pt>
                <c:pt idx="1">
                  <c:v>182.38</c:v>
                </c:pt>
                <c:pt idx="2">
                  <c:v>245.39</c:v>
                </c:pt>
                <c:pt idx="3">
                  <c:v>158.38</c:v>
                </c:pt>
                <c:pt idx="4">
                  <c:v>157.08000000000001</c:v>
                </c:pt>
              </c:numCache>
            </c:numRef>
          </c:val>
          <c:extLst>
            <c:ext xmlns:c16="http://schemas.microsoft.com/office/drawing/2014/chart" uri="{C3380CC4-5D6E-409C-BE32-E72D297353CC}">
              <c16:uniqueId val="{00000000-1768-42F5-9450-89CCC449D29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250.43</c:v>
                </c:pt>
              </c:numCache>
            </c:numRef>
          </c:val>
          <c:smooth val="0"/>
          <c:extLst>
            <c:ext xmlns:c16="http://schemas.microsoft.com/office/drawing/2014/chart" uri="{C3380CC4-5D6E-409C-BE32-E72D297353CC}">
              <c16:uniqueId val="{00000001-1768-42F5-9450-89CCC449D29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甘楽町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12494</v>
      </c>
      <c r="AM8" s="36"/>
      <c r="AN8" s="36"/>
      <c r="AO8" s="36"/>
      <c r="AP8" s="36"/>
      <c r="AQ8" s="36"/>
      <c r="AR8" s="36"/>
      <c r="AS8" s="36"/>
      <c r="AT8" s="37">
        <f>データ!T6</f>
        <v>58.61</v>
      </c>
      <c r="AU8" s="37"/>
      <c r="AV8" s="37"/>
      <c r="AW8" s="37"/>
      <c r="AX8" s="37"/>
      <c r="AY8" s="37"/>
      <c r="AZ8" s="37"/>
      <c r="BA8" s="37"/>
      <c r="BB8" s="37">
        <f>データ!U6</f>
        <v>213.17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12.77</v>
      </c>
      <c r="Q10" s="37"/>
      <c r="R10" s="37"/>
      <c r="S10" s="37"/>
      <c r="T10" s="37"/>
      <c r="U10" s="37"/>
      <c r="V10" s="37"/>
      <c r="W10" s="37">
        <f>データ!Q6</f>
        <v>103.74</v>
      </c>
      <c r="X10" s="37"/>
      <c r="Y10" s="37"/>
      <c r="Z10" s="37"/>
      <c r="AA10" s="37"/>
      <c r="AB10" s="37"/>
      <c r="AC10" s="37"/>
      <c r="AD10" s="36">
        <f>データ!R6</f>
        <v>2475</v>
      </c>
      <c r="AE10" s="36"/>
      <c r="AF10" s="36"/>
      <c r="AG10" s="36"/>
      <c r="AH10" s="36"/>
      <c r="AI10" s="36"/>
      <c r="AJ10" s="36"/>
      <c r="AK10" s="2"/>
      <c r="AL10" s="36">
        <f>データ!V6</f>
        <v>1592</v>
      </c>
      <c r="AM10" s="36"/>
      <c r="AN10" s="36"/>
      <c r="AO10" s="36"/>
      <c r="AP10" s="36"/>
      <c r="AQ10" s="36"/>
      <c r="AR10" s="36"/>
      <c r="AS10" s="36"/>
      <c r="AT10" s="37">
        <f>データ!W6</f>
        <v>0.59</v>
      </c>
      <c r="AU10" s="37"/>
      <c r="AV10" s="37"/>
      <c r="AW10" s="37"/>
      <c r="AX10" s="37"/>
      <c r="AY10" s="37"/>
      <c r="AZ10" s="37"/>
      <c r="BA10" s="37"/>
      <c r="BB10" s="37">
        <f>データ!X6</f>
        <v>2698.31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119</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118</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2sbID/49EFMkvx9143h+7+Ur3e2aCf8IwjVY2FA8LPr/fvTyTW09vSP30fsSlVg/tqRbvaaC3xiJSkwYESku2A==" saltValue="u3/RpxZeFbZa+9i02Zu4T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103845</v>
      </c>
      <c r="D6" s="19">
        <f t="shared" si="3"/>
        <v>47</v>
      </c>
      <c r="E6" s="19">
        <f t="shared" si="3"/>
        <v>17</v>
      </c>
      <c r="F6" s="19">
        <f t="shared" si="3"/>
        <v>5</v>
      </c>
      <c r="G6" s="19">
        <f t="shared" si="3"/>
        <v>0</v>
      </c>
      <c r="H6" s="19" t="str">
        <f t="shared" si="3"/>
        <v>群馬県　甘楽町</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12.77</v>
      </c>
      <c r="Q6" s="20">
        <f t="shared" si="3"/>
        <v>103.74</v>
      </c>
      <c r="R6" s="20">
        <f t="shared" si="3"/>
        <v>2475</v>
      </c>
      <c r="S6" s="20">
        <f t="shared" si="3"/>
        <v>12494</v>
      </c>
      <c r="T6" s="20">
        <f t="shared" si="3"/>
        <v>58.61</v>
      </c>
      <c r="U6" s="20">
        <f t="shared" si="3"/>
        <v>213.17</v>
      </c>
      <c r="V6" s="20">
        <f t="shared" si="3"/>
        <v>1592</v>
      </c>
      <c r="W6" s="20">
        <f t="shared" si="3"/>
        <v>0.59</v>
      </c>
      <c r="X6" s="20">
        <f t="shared" si="3"/>
        <v>2698.31</v>
      </c>
      <c r="Y6" s="21">
        <f>IF(Y7="",NA(),Y7)</f>
        <v>93.35</v>
      </c>
      <c r="Z6" s="21">
        <f t="shared" ref="Z6:AH6" si="4">IF(Z7="",NA(),Z7)</f>
        <v>98.09</v>
      </c>
      <c r="AA6" s="21">
        <f t="shared" si="4"/>
        <v>97.43</v>
      </c>
      <c r="AB6" s="21">
        <f t="shared" si="4"/>
        <v>98.29</v>
      </c>
      <c r="AC6" s="21">
        <f t="shared" si="4"/>
        <v>99.41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743.31</v>
      </c>
      <c r="BP6" s="20" t="str">
        <f>IF(BP7="","",IF(BP7="-","【-】","【"&amp;SUBSTITUTE(TEXT(BP7,"#,##0.00"),"-","△")&amp;"】"))</f>
        <v>【785.10】</v>
      </c>
      <c r="BQ6" s="21">
        <f>IF(BQ7="",NA(),BQ7)</f>
        <v>59.32</v>
      </c>
      <c r="BR6" s="21">
        <f t="shared" ref="BR6:BZ6" si="8">IF(BR7="",NA(),BR7)</f>
        <v>72.03</v>
      </c>
      <c r="BS6" s="21">
        <f t="shared" si="8"/>
        <v>53.94</v>
      </c>
      <c r="BT6" s="21">
        <f t="shared" si="8"/>
        <v>83.64</v>
      </c>
      <c r="BU6" s="21">
        <f t="shared" si="8"/>
        <v>84.11</v>
      </c>
      <c r="BV6" s="21">
        <f t="shared" si="8"/>
        <v>57.31</v>
      </c>
      <c r="BW6" s="21">
        <f t="shared" si="8"/>
        <v>57.08</v>
      </c>
      <c r="BX6" s="21">
        <f t="shared" si="8"/>
        <v>56.26</v>
      </c>
      <c r="BY6" s="21">
        <f t="shared" si="8"/>
        <v>52.94</v>
      </c>
      <c r="BZ6" s="21">
        <f t="shared" si="8"/>
        <v>61.15</v>
      </c>
      <c r="CA6" s="20" t="str">
        <f>IF(CA7="","",IF(CA7="-","【-】","【"&amp;SUBSTITUTE(TEXT(CA7,"#,##0.00"),"-","△")&amp;"】"))</f>
        <v>【56.93】</v>
      </c>
      <c r="CB6" s="21">
        <f>IF(CB7="",NA(),CB7)</f>
        <v>218.89</v>
      </c>
      <c r="CC6" s="21">
        <f t="shared" ref="CC6:CK6" si="9">IF(CC7="",NA(),CC7)</f>
        <v>182.38</v>
      </c>
      <c r="CD6" s="21">
        <f t="shared" si="9"/>
        <v>245.39</v>
      </c>
      <c r="CE6" s="21">
        <f t="shared" si="9"/>
        <v>158.38</v>
      </c>
      <c r="CF6" s="21">
        <f t="shared" si="9"/>
        <v>157.08000000000001</v>
      </c>
      <c r="CG6" s="21">
        <f t="shared" si="9"/>
        <v>273.52</v>
      </c>
      <c r="CH6" s="21">
        <f t="shared" si="9"/>
        <v>274.99</v>
      </c>
      <c r="CI6" s="21">
        <f t="shared" si="9"/>
        <v>282.08999999999997</v>
      </c>
      <c r="CJ6" s="21">
        <f t="shared" si="9"/>
        <v>303.27999999999997</v>
      </c>
      <c r="CK6" s="21">
        <f t="shared" si="9"/>
        <v>250.43</v>
      </c>
      <c r="CL6" s="20" t="str">
        <f>IF(CL7="","",IF(CL7="-","【-】","【"&amp;SUBSTITUTE(TEXT(CL7,"#,##0.00"),"-","△")&amp;"】"))</f>
        <v>【271.15】</v>
      </c>
      <c r="CM6" s="21">
        <f>IF(CM7="",NA(),CM7)</f>
        <v>46.05</v>
      </c>
      <c r="CN6" s="21">
        <f t="shared" ref="CN6:CV6" si="10">IF(CN7="",NA(),CN7)</f>
        <v>45.65</v>
      </c>
      <c r="CO6" s="21">
        <f t="shared" si="10"/>
        <v>44.43</v>
      </c>
      <c r="CP6" s="21">
        <f t="shared" si="10"/>
        <v>44.75</v>
      </c>
      <c r="CQ6" s="21">
        <f t="shared" si="10"/>
        <v>52.42</v>
      </c>
      <c r="CR6" s="21">
        <f t="shared" si="10"/>
        <v>50.14</v>
      </c>
      <c r="CS6" s="21">
        <f t="shared" si="10"/>
        <v>54.83</v>
      </c>
      <c r="CT6" s="21">
        <f t="shared" si="10"/>
        <v>66.53</v>
      </c>
      <c r="CU6" s="21">
        <f t="shared" si="10"/>
        <v>52.35</v>
      </c>
      <c r="CV6" s="21">
        <f t="shared" si="10"/>
        <v>52.63</v>
      </c>
      <c r="CW6" s="20" t="str">
        <f>IF(CW7="","",IF(CW7="-","【-】","【"&amp;SUBSTITUTE(TEXT(CW7,"#,##0.00"),"-","△")&amp;"】"))</f>
        <v>【49.87】</v>
      </c>
      <c r="CX6" s="21">
        <f>IF(CX7="",NA(),CX7)</f>
        <v>86.61</v>
      </c>
      <c r="CY6" s="21">
        <f t="shared" ref="CY6:DG6" si="11">IF(CY7="",NA(),CY7)</f>
        <v>86.91</v>
      </c>
      <c r="CZ6" s="21">
        <f t="shared" si="11"/>
        <v>87.2</v>
      </c>
      <c r="DA6" s="21">
        <f t="shared" si="11"/>
        <v>86.05</v>
      </c>
      <c r="DB6" s="21">
        <f t="shared" si="11"/>
        <v>81.53</v>
      </c>
      <c r="DC6" s="21">
        <f t="shared" si="11"/>
        <v>84.98</v>
      </c>
      <c r="DD6" s="21">
        <f t="shared" si="11"/>
        <v>84.7</v>
      </c>
      <c r="DE6" s="21">
        <f t="shared" si="11"/>
        <v>84.67</v>
      </c>
      <c r="DF6" s="21">
        <f t="shared" si="11"/>
        <v>84.39</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0.02</v>
      </c>
      <c r="EO6" s="20" t="str">
        <f>IF(EO7="","",IF(EO7="-","【-】","【"&amp;SUBSTITUTE(TEXT(EO7,"#,##0.00"),"-","△")&amp;"】"))</f>
        <v>【0.02】</v>
      </c>
    </row>
    <row r="7" spans="1:145" s="22" customFormat="1" x14ac:dyDescent="0.2">
      <c r="A7" s="14"/>
      <c r="B7" s="23">
        <v>2023</v>
      </c>
      <c r="C7" s="23">
        <v>103845</v>
      </c>
      <c r="D7" s="23">
        <v>47</v>
      </c>
      <c r="E7" s="23">
        <v>17</v>
      </c>
      <c r="F7" s="23">
        <v>5</v>
      </c>
      <c r="G7" s="23">
        <v>0</v>
      </c>
      <c r="H7" s="23" t="s">
        <v>98</v>
      </c>
      <c r="I7" s="23" t="s">
        <v>99</v>
      </c>
      <c r="J7" s="23" t="s">
        <v>100</v>
      </c>
      <c r="K7" s="23" t="s">
        <v>101</v>
      </c>
      <c r="L7" s="23" t="s">
        <v>102</v>
      </c>
      <c r="M7" s="23" t="s">
        <v>103</v>
      </c>
      <c r="N7" s="24" t="s">
        <v>104</v>
      </c>
      <c r="O7" s="24" t="s">
        <v>105</v>
      </c>
      <c r="P7" s="24">
        <v>12.77</v>
      </c>
      <c r="Q7" s="24">
        <v>103.74</v>
      </c>
      <c r="R7" s="24">
        <v>2475</v>
      </c>
      <c r="S7" s="24">
        <v>12494</v>
      </c>
      <c r="T7" s="24">
        <v>58.61</v>
      </c>
      <c r="U7" s="24">
        <v>213.17</v>
      </c>
      <c r="V7" s="24">
        <v>1592</v>
      </c>
      <c r="W7" s="24">
        <v>0.59</v>
      </c>
      <c r="X7" s="24">
        <v>2698.31</v>
      </c>
      <c r="Y7" s="24">
        <v>93.35</v>
      </c>
      <c r="Z7" s="24">
        <v>98.09</v>
      </c>
      <c r="AA7" s="24">
        <v>97.43</v>
      </c>
      <c r="AB7" s="24">
        <v>98.29</v>
      </c>
      <c r="AC7" s="24">
        <v>99.41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743.31</v>
      </c>
      <c r="BP7" s="24">
        <v>785.1</v>
      </c>
      <c r="BQ7" s="24">
        <v>59.32</v>
      </c>
      <c r="BR7" s="24">
        <v>72.03</v>
      </c>
      <c r="BS7" s="24">
        <v>53.94</v>
      </c>
      <c r="BT7" s="24">
        <v>83.64</v>
      </c>
      <c r="BU7" s="24">
        <v>84.11</v>
      </c>
      <c r="BV7" s="24">
        <v>57.31</v>
      </c>
      <c r="BW7" s="24">
        <v>57.08</v>
      </c>
      <c r="BX7" s="24">
        <v>56.26</v>
      </c>
      <c r="BY7" s="24">
        <v>52.94</v>
      </c>
      <c r="BZ7" s="24">
        <v>61.15</v>
      </c>
      <c r="CA7" s="24">
        <v>56.93</v>
      </c>
      <c r="CB7" s="24">
        <v>218.89</v>
      </c>
      <c r="CC7" s="24">
        <v>182.38</v>
      </c>
      <c r="CD7" s="24">
        <v>245.39</v>
      </c>
      <c r="CE7" s="24">
        <v>158.38</v>
      </c>
      <c r="CF7" s="24">
        <v>157.08000000000001</v>
      </c>
      <c r="CG7" s="24">
        <v>273.52</v>
      </c>
      <c r="CH7" s="24">
        <v>274.99</v>
      </c>
      <c r="CI7" s="24">
        <v>282.08999999999997</v>
      </c>
      <c r="CJ7" s="24">
        <v>303.27999999999997</v>
      </c>
      <c r="CK7" s="24">
        <v>250.43</v>
      </c>
      <c r="CL7" s="24">
        <v>271.14999999999998</v>
      </c>
      <c r="CM7" s="24">
        <v>46.05</v>
      </c>
      <c r="CN7" s="24">
        <v>45.65</v>
      </c>
      <c r="CO7" s="24">
        <v>44.43</v>
      </c>
      <c r="CP7" s="24">
        <v>44.75</v>
      </c>
      <c r="CQ7" s="24">
        <v>52.42</v>
      </c>
      <c r="CR7" s="24">
        <v>50.14</v>
      </c>
      <c r="CS7" s="24">
        <v>54.83</v>
      </c>
      <c r="CT7" s="24">
        <v>66.53</v>
      </c>
      <c r="CU7" s="24">
        <v>52.35</v>
      </c>
      <c r="CV7" s="24">
        <v>52.63</v>
      </c>
      <c r="CW7" s="24">
        <v>49.87</v>
      </c>
      <c r="CX7" s="24">
        <v>86.61</v>
      </c>
      <c r="CY7" s="24">
        <v>86.91</v>
      </c>
      <c r="CZ7" s="24">
        <v>87.2</v>
      </c>
      <c r="DA7" s="24">
        <v>86.05</v>
      </c>
      <c r="DB7" s="24">
        <v>81.53</v>
      </c>
      <c r="DC7" s="24">
        <v>84.98</v>
      </c>
      <c r="DD7" s="24">
        <v>84.7</v>
      </c>
      <c r="DE7" s="24">
        <v>84.67</v>
      </c>
      <c r="DF7" s="24">
        <v>84.39</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0.02</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2025-02-03T07:21:02Z</cp:lastPrinted>
  <dcterms:created xsi:type="dcterms:W3CDTF">2025-01-24T07:33:53Z</dcterms:created>
  <dcterms:modified xsi:type="dcterms:W3CDTF">2025-02-27T06:56:41Z</dcterms:modified>
  <cp:category/>
</cp:coreProperties>
</file>