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AC2ED88-654D-4F52-8C59-E7B772FC1DA1}" xr6:coauthVersionLast="47" xr6:coauthVersionMax="47" xr10:uidLastSave="{00000000-0000-0000-0000-000000000000}"/>
  <workbookProtection workbookAlgorithmName="SHA-512" workbookHashValue="OH9KeGCunM1uIxe5IC1s88ixu7OAfJvQdwTShPkK9vESNPsRHe/m4CYiiuEIutvmiaiop/srgiaQO2l4zMF9cw==" workbookSaltValue="el1UpKoMjfdp0o2sKOjtA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<sst xmlns="http://schemas.openxmlformats.org/spreadsheetml/2006/main" count="236" uniqueCount="119">
  <si>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</si>
  <si>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</si>
  <si>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</si>
  <si>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</si>
  <si>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</si>
  <si>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</si>
  <si>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</si>
  <si>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</si>
  <si>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</si>
  <si>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</si>
  <si>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</si>
  <si>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</si>
  <si>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</si>
  <si>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</si>
  <si>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</si>
  <si>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</si>
  <si>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</si>
  <si>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</si>
  <si>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</si>
  <si>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</si>
  <si>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</si>
  <si>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</si>
  <si>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</si>
  <si>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</si>
  <si>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</si>
  <si>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</si>
  <si>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</si>
  <si>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</si>
  <si>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</si>
  <si>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</si>
  <si>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</si>
  <si>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</si>
  <si>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</si>
  <si>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</si>
  <si>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</si>
  <si>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</si>
  <si>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</si>
  <si>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</si>
  <si>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</si>
  <si>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</si>
  <si>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</si>
  <si>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</si>
  <si>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</si>
  <si>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</si>
  <si>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</si>
  <si>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</si>
  <si>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</si>
  <si>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</si>
  <si>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</si>
  <si>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</si>
  <si>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</si>
  <si>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</si>
  <si>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</si>
  <si>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</si>
  <si>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</si>
  <si>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</si>
  <si>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</si>
  <si>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</si>
  <si>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</si>
  <si>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</si>
  <si>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</si>
  <si>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</si>
  <si>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</si>
  <si>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</si>
  <si>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</si>
  <si>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</si>
  <si>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</si>
  <si>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</si>
  <si>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</si>
  <si>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</si>
  <si>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</si>
  <si>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</si>
  <si>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</si>
  <si>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</si>
  <si>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</si>
  <si>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</si>
  <si>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</si>
  <si>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</si>
  <si>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</si>
  <si>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</si>
  <si>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</si>
  <si>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</si>
  <si>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</si>
  <si>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</si>
  <si>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</si>
  <si>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</si>
  <si>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</si>
  <si>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</si>
  <si>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</si>
  <si>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</si>
  <si>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</si>
  <si>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</si>
  <si>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</si>
  <si>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</si>
  <si>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</si>
  <si>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</si>
  <si>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</si>
  <si>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</si>
  <si>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</si>
  <si>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</si>
  <si>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</si>
  <si>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</si>
  <si>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</si>
  <si>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</si>
  <si>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</si>
  <si>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</si>
  <si>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</si>
  <si>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</si>
  <si>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</si>
  <si>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</si>
  <si>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</si>
  <si>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</si>
  <si>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</si>
  <si>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</si>
  <si>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</si>
  <si>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</si>
  <si>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収益的収支比率を高めるためには使用料の収入を増加とコストの削減を図る必要がある。人口減少が予測される中、特に箕郷地区の新規接続者の増加及び未接続者の接続に努め、接続率の向上に向け継続的に広報活動等をおこなうことで、改善が見込める。コスト削減についても、利用者の生活に支障が出ないことを考慮しながら取り組む。
　各施設の管渠については、調査済みの管渠から老朽化に伴う不明水が確認されており、緊急度合いにより順次補修工事を実施する必要がある。今後は、国の補助金を使い計画的・効率的に各施設の調査及び補修を行い施設の長寿命化に努める。</t>
    <rPh sb="22" eb="24">
      <t>ゾウカ</t>
    </rPh>
    <rPh sb="29" eb="31">
      <t>サクゲン</t>
    </rPh>
    <rPh sb="32" eb="33">
      <t>ハカ</t>
    </rPh>
    <rPh sb="34" eb="36">
      <t>ヒツヨウ</t>
    </rPh>
    <rPh sb="50" eb="51">
      <t>ナカ</t>
    </rPh>
    <rPh sb="52" eb="53">
      <t>トク</t>
    </rPh>
    <rPh sb="54" eb="58">
      <t>ミサトチク</t>
    </rPh>
    <rPh sb="107" eb="109">
      <t>カイゼン</t>
    </rPh>
    <rPh sb="110" eb="112">
      <t>ミコ</t>
    </rPh>
    <rPh sb="118" eb="120">
      <t>サクゲン</t>
    </rPh>
    <rPh sb="126" eb="128">
      <t>リヨウ</t>
    </rPh>
    <rPh sb="128" eb="129">
      <t>シャ</t>
    </rPh>
    <rPh sb="130" eb="132">
      <t>セイカツ</t>
    </rPh>
    <rPh sb="133" eb="135">
      <t>シショウ</t>
    </rPh>
    <rPh sb="136" eb="137">
      <t>デ</t>
    </rPh>
    <rPh sb="142" eb="144">
      <t>コウリョ</t>
    </rPh>
    <rPh sb="148" eb="149">
      <t>ト</t>
    </rPh>
    <rPh sb="150" eb="151">
      <t>ク</t>
    </rPh>
    <rPh sb="186" eb="188">
      <t>カクニン</t>
    </rPh>
    <rPh sb="202" eb="204">
      <t>ジュンジ</t>
    </rPh>
    <phoneticPr fontId="4"/>
  </si>
  <si>
    <t>施設の供用開始から２０年以上経過しており、老朽化が著しく修繕の検討は常に必要である。各施設の管渠については、平成３０年度に富岡地区の管渠の劣化状況も調査し、令和元年から４年度にその調査に基づき、管渠の補修工事を行った。また、楽間行力地区についても令和４年度から管渠の補修工事を行っている。令和５年度からは管渠内カメラ調査を実施し、今後も継続的に管渠内の劣化状況を把握していくこととした。他の地区も同様、計画的に調査及び補修工事を実施していく。なお、内面補修のため管渠改善率には計上されない。</t>
    <rPh sb="28" eb="30">
      <t>シュウゼン</t>
    </rPh>
    <rPh sb="81" eb="82">
      <t>ネン</t>
    </rPh>
    <rPh sb="123" eb="125">
      <t>レイワ</t>
    </rPh>
    <rPh sb="126" eb="128">
      <t>ネンド</t>
    </rPh>
    <rPh sb="130" eb="132">
      <t>カンキョ</t>
    </rPh>
    <rPh sb="133" eb="135">
      <t>ホシュウ</t>
    </rPh>
    <rPh sb="135" eb="137">
      <t>コウジ</t>
    </rPh>
    <rPh sb="138" eb="139">
      <t>オコナ</t>
    </rPh>
    <rPh sb="144" eb="146">
      <t>レイワ</t>
    </rPh>
    <rPh sb="147" eb="149">
      <t>ネンド</t>
    </rPh>
    <rPh sb="152" eb="155">
      <t>カンキョナイ</t>
    </rPh>
    <rPh sb="158" eb="160">
      <t>チョウサ</t>
    </rPh>
    <rPh sb="161" eb="163">
      <t>ジッシ</t>
    </rPh>
    <rPh sb="165" eb="167">
      <t>コンゴ</t>
    </rPh>
    <rPh sb="168" eb="171">
      <t>ケイゾクテキ</t>
    </rPh>
    <rPh sb="172" eb="175">
      <t>カンキョナイ</t>
    </rPh>
    <rPh sb="176" eb="180">
      <t>レッカジョウキョウ</t>
    </rPh>
    <rPh sb="181" eb="183">
      <t>ハアク</t>
    </rPh>
    <rPh sb="193" eb="194">
      <t>ホカ</t>
    </rPh>
    <rPh sb="195" eb="197">
      <t>チク</t>
    </rPh>
    <rPh sb="198" eb="200">
      <t>ドウヨウ</t>
    </rPh>
    <phoneticPr fontId="4"/>
  </si>
  <si>
    <t>　収益的収支比率について、総収益が減少したものの、総費用のコスト削減や償還金の減少により、やや増加となった。
　企業債残高対事業規模比率は、地方債残高の全てを一般会計で負担しているため、０となっている。
　経費回収率は使用料収入の減少により減少した。
　汚水処理原価について、前年度より修繕費が減少したが、令和５年４月１日より浜川地区が公共下水道へ移管したことで年間有収水量も減少したため、増加となった。
　施設利用率は平均値を大きく上回っている。これは施設を利用している大部分が一般住宅であり、店舗のように時期や時間帯で利用率が大きく変化することがないためである。
　水洗化率は市全体の接続率改善により、平均値をやや上回っている。</t>
    <rPh sb="13" eb="16">
      <t>ソウシュウエキ</t>
    </rPh>
    <rPh sb="17" eb="19">
      <t>ゲンショウ</t>
    </rPh>
    <rPh sb="25" eb="28">
      <t>ソウヒヨウ</t>
    </rPh>
    <rPh sb="32" eb="34">
      <t>サクゲン</t>
    </rPh>
    <rPh sb="35" eb="38">
      <t>ショウカンキン</t>
    </rPh>
    <rPh sb="39" eb="41">
      <t>ゲンショウ</t>
    </rPh>
    <rPh sb="47" eb="49">
      <t>ゾウカ</t>
    </rPh>
    <rPh sb="70" eb="73">
      <t>チホウサイ</t>
    </rPh>
    <rPh sb="73" eb="75">
      <t>ザンダカ</t>
    </rPh>
    <rPh sb="76" eb="77">
      <t>スベ</t>
    </rPh>
    <rPh sb="79" eb="83">
      <t>イッパンカイケイ</t>
    </rPh>
    <rPh sb="84" eb="86">
      <t>フタン</t>
    </rPh>
    <rPh sb="120" eb="122">
      <t>ゲンショウ</t>
    </rPh>
    <rPh sb="138" eb="141">
      <t>ゼンネンド</t>
    </rPh>
    <rPh sb="143" eb="146">
      <t>シュウゼンヒ</t>
    </rPh>
    <rPh sb="147" eb="149">
      <t>ゲンショウ</t>
    </rPh>
    <rPh sb="153" eb="155">
      <t>レイワ</t>
    </rPh>
    <rPh sb="156" eb="157">
      <t>ネン</t>
    </rPh>
    <rPh sb="158" eb="159">
      <t>ガツ</t>
    </rPh>
    <rPh sb="160" eb="161">
      <t>ニチ</t>
    </rPh>
    <rPh sb="163" eb="167">
      <t>ハマガワチク</t>
    </rPh>
    <rPh sb="168" eb="170">
      <t>コウキョウ</t>
    </rPh>
    <rPh sb="170" eb="173">
      <t>ゲスイドウ</t>
    </rPh>
    <rPh sb="174" eb="176">
      <t>イカン</t>
    </rPh>
    <rPh sb="181" eb="183">
      <t>ネンカン</t>
    </rPh>
    <rPh sb="183" eb="187">
      <t>ユウシュウスイリョウ</t>
    </rPh>
    <rPh sb="188" eb="190">
      <t>ゲンショウ</t>
    </rPh>
    <rPh sb="195" eb="197">
      <t>ゾウカ</t>
    </rPh>
    <rPh sb="290" eb="291">
      <t>シ</t>
    </rPh>
    <rPh sb="291" eb="293">
      <t>ゼンタイ</t>
    </rPh>
    <rPh sb="294" eb="297">
      <t>セツゾクリツ</t>
    </rPh>
    <rPh sb="297" eb="299">
      <t>カイゼン</t>
    </rPh>
    <rPh sb="309" eb="31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</si>
</sst>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3"/>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CE-4D6F-85A1-86083A0EC9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26CE-4D6F-85A1-86083A0EC9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74.97</c:v>
                </c:pt>
                <c:pt idx="1">
                  <c:v>74.97</c:v>
                </c:pt>
                <c:pt idx="2">
                  <c:v>74.97</c:v>
                </c:pt>
                <c:pt idx="3">
                  <c:v>74.97</c:v>
                </c:pt>
                <c:pt idx="4">
                  <c:v>92.19</c:v>
                </c:pt>
              </c:numCache>
            </c:numRef>
          </c:val>
          <c:extLst>
            <c:ext xmlns:c16="http://schemas.microsoft.com/office/drawing/2014/chart" uri="{C3380CC4-5D6E-409C-BE32-E72D297353CC}">
              <c16:uniqueId val="{00000000-BB31-4E87-8D1B-5149088C23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55.26</c:v>
                </c:pt>
                <c:pt idx="2">
                  <c:v>54.54</c:v>
                </c:pt>
                <c:pt idx="3">
                  <c:v>52.9</c:v>
                </c:pt>
                <c:pt idx="4">
                  <c:v>52.63</c:v>
                </c:pt>
              </c:numCache>
            </c:numRef>
          </c:val>
          <c:smooth val="0"/>
          <c:extLst>
            <c:ext xmlns:c16="http://schemas.microsoft.com/office/drawing/2014/chart" uri="{C3380CC4-5D6E-409C-BE32-E72D297353CC}">
              <c16:uniqueId val="{00000001-BB31-4E87-8D1B-5149088C23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80.83</c:v>
                </c:pt>
                <c:pt idx="1">
                  <c:v>80.55</c:v>
                </c:pt>
                <c:pt idx="2">
                  <c:v>80.62</c:v>
                </c:pt>
                <c:pt idx="3">
                  <c:v>66.900000000000006</c:v>
                </c:pt>
                <c:pt idx="4">
                  <c:v>94.31</c:v>
                </c:pt>
              </c:numCache>
            </c:numRef>
          </c:val>
          <c:extLst>
            <c:ext xmlns:c16="http://schemas.microsoft.com/office/drawing/2014/chart" uri="{C3380CC4-5D6E-409C-BE32-E72D297353CC}">
              <c16:uniqueId val="{00000000-F6B8-4E7E-A599-E78488F5D15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90.52</c:v>
                </c:pt>
                <c:pt idx="2">
                  <c:v>90.3</c:v>
                </c:pt>
                <c:pt idx="3">
                  <c:v>90.3</c:v>
                </c:pt>
                <c:pt idx="4">
                  <c:v>90.32</c:v>
                </c:pt>
              </c:numCache>
            </c:numRef>
          </c:val>
          <c:smooth val="0"/>
          <c:extLst>
            <c:ext xmlns:c16="http://schemas.microsoft.com/office/drawing/2014/chart" uri="{C3380CC4-5D6E-409C-BE32-E72D297353CC}">
              <c16:uniqueId val="{00000001-F6B8-4E7E-A599-E78488F5D15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98.46</c:v>
                </c:pt>
                <c:pt idx="1">
                  <c:v>98.41</c:v>
                </c:pt>
                <c:pt idx="2">
                  <c:v>53.89</c:v>
                </c:pt>
                <c:pt idx="3">
                  <c:v>59.63</c:v>
                </c:pt>
                <c:pt idx="4">
                  <c:v>64.150000000000006</c:v>
                </c:pt>
              </c:numCache>
            </c:numRef>
          </c:val>
          <c:extLst>
            <c:ext xmlns:c16="http://schemas.microsoft.com/office/drawing/2014/chart" uri="{C3380CC4-5D6E-409C-BE32-E72D297353CC}">
              <c16:uniqueId val="{00000000-459A-4A98-902C-AFF7CAEB09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9A-4A98-902C-AFF7CAEB09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E6-45BC-8057-D9FB7CA4EE2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E6-45BC-8057-D9FB7CA4EE2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CD-40AD-81D3-0BB7A5FFC2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CD-40AD-81D3-0BB7A5FFC2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CC-4375-80D1-200609DC16C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CC-4375-80D1-200609DC16C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9A-44FA-BC74-C411AEEABF7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9A-44FA-BC74-C411AEEABF7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2.85</c:v>
                </c:pt>
                <c:pt idx="1">
                  <c:v>1.9</c:v>
                </c:pt>
                <c:pt idx="2">
                  <c:v>0.98</c:v>
                </c:pt>
                <c:pt idx="3" formatCode="#,##0.00;&quot;△&quot;#,##0.00">
                  <c:v>0</c:v>
                </c:pt>
                <c:pt idx="4" formatCode="#,##0.00;&quot;△&quot;#,##0.00">
                  <c:v>0</c:v>
                </c:pt>
              </c:numCache>
            </c:numRef>
          </c:val>
          <c:extLst>
            <c:ext xmlns:c16="http://schemas.microsoft.com/office/drawing/2014/chart" uri="{C3380CC4-5D6E-409C-BE32-E72D297353CC}">
              <c16:uniqueId val="{00000000-76D0-45AB-BF9A-89CBB23821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783.8</c:v>
                </c:pt>
                <c:pt idx="2">
                  <c:v>778.81</c:v>
                </c:pt>
                <c:pt idx="3">
                  <c:v>718.49</c:v>
                </c:pt>
                <c:pt idx="4">
                  <c:v>743.31</c:v>
                </c:pt>
              </c:numCache>
            </c:numRef>
          </c:val>
          <c:smooth val="0"/>
          <c:extLst>
            <c:ext xmlns:c16="http://schemas.microsoft.com/office/drawing/2014/chart" uri="{C3380CC4-5D6E-409C-BE32-E72D297353CC}">
              <c16:uniqueId val="{00000001-76D0-45AB-BF9A-89CBB23821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56.87</c:v>
                </c:pt>
                <c:pt idx="1">
                  <c:v>58.44</c:v>
                </c:pt>
                <c:pt idx="2">
                  <c:v>57.49</c:v>
                </c:pt>
                <c:pt idx="3">
                  <c:v>46.58</c:v>
                </c:pt>
                <c:pt idx="4">
                  <c:v>40.130000000000003</c:v>
                </c:pt>
              </c:numCache>
            </c:numRef>
          </c:val>
          <c:extLst>
            <c:ext xmlns:c16="http://schemas.microsoft.com/office/drawing/2014/chart" uri="{C3380CC4-5D6E-409C-BE32-E72D297353CC}">
              <c16:uniqueId val="{00000000-025B-4B7E-8D24-28CCF8D844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68.11</c:v>
                </c:pt>
                <c:pt idx="2">
                  <c:v>67.23</c:v>
                </c:pt>
                <c:pt idx="3">
                  <c:v>61.82</c:v>
                </c:pt>
                <c:pt idx="4">
                  <c:v>61.15</c:v>
                </c:pt>
              </c:numCache>
            </c:numRef>
          </c:val>
          <c:smooth val="0"/>
          <c:extLst>
            <c:ext xmlns:c16="http://schemas.microsoft.com/office/drawing/2014/chart" uri="{C3380CC4-5D6E-409C-BE32-E72D297353CC}">
              <c16:uniqueId val="{00000001-025B-4B7E-8D24-28CCF8D844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211.86</c:v>
                </c:pt>
                <c:pt idx="1">
                  <c:v>211.22</c:v>
                </c:pt>
                <c:pt idx="2">
                  <c:v>216.01</c:v>
                </c:pt>
                <c:pt idx="3">
                  <c:v>268.44</c:v>
                </c:pt>
                <c:pt idx="4">
                  <c:v>309.42</c:v>
                </c:pt>
              </c:numCache>
            </c:numRef>
          </c:val>
          <c:extLst>
            <c:ext xmlns:c16="http://schemas.microsoft.com/office/drawing/2014/chart" uri="{C3380CC4-5D6E-409C-BE32-E72D297353CC}">
              <c16:uniqueId val="{00000000-2D8B-4AC1-B3FA-D4161C6FAB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222.41</c:v>
                </c:pt>
                <c:pt idx="2">
                  <c:v>228.21</c:v>
                </c:pt>
                <c:pt idx="3">
                  <c:v>246.9</c:v>
                </c:pt>
                <c:pt idx="4">
                  <c:v>250.43</c:v>
                </c:pt>
              </c:numCache>
            </c:numRef>
          </c:val>
          <c:smooth val="0"/>
          <c:extLst>
            <c:ext xmlns:c16="http://schemas.microsoft.com/office/drawing/2014/chart" uri="{C3380CC4-5D6E-409C-BE32-E72D297353CC}">
              <c16:uniqueId val="{00000001-2D8B-4AC1-B3FA-D4161C6FAB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高崎市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367861</v>
      </c>
      <c r="AM8" s="44"/>
      <c r="AN8" s="44"/>
      <c r="AO8" s="44"/>
      <c r="AP8" s="44"/>
      <c r="AQ8" s="44"/>
      <c r="AR8" s="44"/>
      <c r="AS8" s="44"/>
      <c r="AT8" s="45">
        <f>データ!T6</f>
        <v>459.16</v>
      </c>
      <c r="AU8" s="45"/>
      <c r="AV8" s="45"/>
      <c r="AW8" s="45"/>
      <c r="AX8" s="45"/>
      <c r="AY8" s="45"/>
      <c r="AZ8" s="45"/>
      <c r="BA8" s="45"/>
      <c r="BB8" s="45">
        <f>データ!U6</f>
        <v>801.16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0.74</v>
      </c>
      <c r="Q10" s="45"/>
      <c r="R10" s="45"/>
      <c r="S10" s="45"/>
      <c r="T10" s="45"/>
      <c r="U10" s="45"/>
      <c r="V10" s="45"/>
      <c r="W10" s="45">
        <f>データ!Q6</f>
        <v>85.63</v>
      </c>
      <c r="X10" s="45"/>
      <c r="Y10" s="45"/>
      <c r="Z10" s="45"/>
      <c r="AA10" s="45"/>
      <c r="AB10" s="45"/>
      <c r="AC10" s="45"/>
      <c r="AD10" s="44">
        <f>データ!R6</f>
        <v>2173</v>
      </c>
      <c r="AE10" s="44"/>
      <c r="AF10" s="44"/>
      <c r="AG10" s="44"/>
      <c r="AH10" s="44"/>
      <c r="AI10" s="44"/>
      <c r="AJ10" s="44"/>
      <c r="AK10" s="2"/>
      <c r="AL10" s="44">
        <f>データ!V6</f>
        <v>2725</v>
      </c>
      <c r="AM10" s="44"/>
      <c r="AN10" s="44"/>
      <c r="AO10" s="44"/>
      <c r="AP10" s="44"/>
      <c r="AQ10" s="44"/>
      <c r="AR10" s="44"/>
      <c r="AS10" s="44"/>
      <c r="AT10" s="45">
        <f>データ!W6</f>
        <v>1.93</v>
      </c>
      <c r="AU10" s="45"/>
      <c r="AV10" s="45"/>
      <c r="AW10" s="45"/>
      <c r="AX10" s="45"/>
      <c r="AY10" s="45"/>
      <c r="AZ10" s="45"/>
      <c r="BA10" s="45"/>
      <c r="BB10" s="45">
        <f>データ!X6</f>
        <v>1411.92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43</v>
      </c>
      <c r="O86" s="12" t="str">
        <f>データ!EO6</f>
        <v>【0.02】</v>
      </c>
    </row>
  </sheetData>
  <sheetProtection algorithmName="SHA-512" hashValue="wbUcmJV2NOmcNWxCNGxqL4b2iArJ+PrLzYqLLTfHon3ArabNV6SeEfiQBFESFaYIHFqx19OWOgmuCUnYqELZtA==" saltValue="LcMwaJamkc8CziCngY8x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102024</v>
      </c>
      <c r="D6" s="19">
        <f t="shared" si="3"/>
        <v>47</v>
      </c>
      <c r="E6" s="19">
        <f t="shared" si="3"/>
        <v>17</v>
      </c>
      <c r="F6" s="19">
        <f t="shared" si="3"/>
        <v>5</v>
      </c>
      <c r="G6" s="19">
        <f t="shared" si="3"/>
        <v>0</v>
      </c>
      <c r="H6" s="19" t="str">
        <f t="shared" si="3"/>
        <v>群馬県　高崎市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0.74</v>
      </c>
      <c r="Q6" s="20">
        <f t="shared" si="3"/>
        <v>85.63</v>
      </c>
      <c r="R6" s="20">
        <f t="shared" si="3"/>
        <v>2173</v>
      </c>
      <c r="S6" s="20">
        <f t="shared" si="3"/>
        <v>367861</v>
      </c>
      <c r="T6" s="20">
        <f t="shared" si="3"/>
        <v>459.16</v>
      </c>
      <c r="U6" s="20">
        <f t="shared" si="3"/>
        <v>801.16</v>
      </c>
      <c r="V6" s="20">
        <f t="shared" si="3"/>
        <v>2725</v>
      </c>
      <c r="W6" s="20">
        <f t="shared" si="3"/>
        <v>1.93</v>
      </c>
      <c r="X6" s="20">
        <f t="shared" si="3"/>
        <v>1411.92</v>
      </c>
      <c r="Y6" s="21">
        <f>IF(Y7="",NA(),Y7)</f>
        <v>98.46</v>
      </c>
      <c r="Z6" s="21">
        <f t="shared" ref="Z6:AH6" si="4">IF(Z7="",NA(),Z7)</f>
        <v>98.41</v>
      </c>
      <c r="AA6" s="21">
        <f t="shared" si="4"/>
        <v>53.89</v>
      </c>
      <c r="AB6" s="21">
        <f t="shared" si="4"/>
        <v>59.63</v>
      </c>
      <c r="AC6" s="21">
        <f t="shared" si="4"/>
        <v>64.150000000000006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2.85</v>
      </c>
      <c r="BG6" s="21">
        <f t="shared" ref="BG6:BO6" si="7">IF(BG7="",NA(),BG7)</f>
        <v>1.9</v>
      </c>
      <c r="BH6" s="21">
        <f t="shared" si="7"/>
        <v>0.98</v>
      </c>
      <c r="BI6" s="20">
        <f t="shared" si="7"/>
        <v>0</v>
      </c>
      <c r="BJ6" s="20">
        <f t="shared" si="7"/>
        <v>0</v>
      </c>
      <c r="BK6" s="21">
        <f t="shared" si="7"/>
        <v>826.83</v>
      </c>
      <c r="BL6" s="21">
        <f t="shared" si="7"/>
        <v>783.8</v>
      </c>
      <c r="BM6" s="21">
        <f t="shared" si="7"/>
        <v>778.81</v>
      </c>
      <c r="BN6" s="21">
        <f t="shared" si="7"/>
        <v>718.49</v>
      </c>
      <c r="BO6" s="21">
        <f t="shared" si="7"/>
        <v>743.31</v>
      </c>
      <c r="BP6" s="20" t="str">
        <f>IF(BP7="","",IF(BP7="-","【-】","【"&amp;SUBSTITUTE(TEXT(BP7,"#,##0.00"),"-","△")&amp;"】"))</f>
        <v>【785.10】</v>
      </c>
      <c r="BQ6" s="21">
        <f>IF(BQ7="",NA(),BQ7)</f>
        <v>56.87</v>
      </c>
      <c r="BR6" s="21">
        <f t="shared" ref="BR6:BZ6" si="8">IF(BR7="",NA(),BR7)</f>
        <v>58.44</v>
      </c>
      <c r="BS6" s="21">
        <f t="shared" si="8"/>
        <v>57.49</v>
      </c>
      <c r="BT6" s="21">
        <f t="shared" si="8"/>
        <v>46.58</v>
      </c>
      <c r="BU6" s="21">
        <f t="shared" si="8"/>
        <v>40.130000000000003</v>
      </c>
      <c r="BV6" s="21">
        <f t="shared" si="8"/>
        <v>57.31</v>
      </c>
      <c r="BW6" s="21">
        <f t="shared" si="8"/>
        <v>68.11</v>
      </c>
      <c r="BX6" s="21">
        <f t="shared" si="8"/>
        <v>67.23</v>
      </c>
      <c r="BY6" s="21">
        <f t="shared" si="8"/>
        <v>61.82</v>
      </c>
      <c r="BZ6" s="21">
        <f t="shared" si="8"/>
        <v>61.15</v>
      </c>
      <c r="CA6" s="20" t="str">
        <f>IF(CA7="","",IF(CA7="-","【-】","【"&amp;SUBSTITUTE(TEXT(CA7,"#,##0.00"),"-","△")&amp;"】"))</f>
        <v>【56.93】</v>
      </c>
      <c r="CB6" s="21">
        <f>IF(CB7="",NA(),CB7)</f>
        <v>211.86</v>
      </c>
      <c r="CC6" s="21">
        <f t="shared" ref="CC6:CK6" si="9">IF(CC7="",NA(),CC7)</f>
        <v>211.22</v>
      </c>
      <c r="CD6" s="21">
        <f t="shared" si="9"/>
        <v>216.01</v>
      </c>
      <c r="CE6" s="21">
        <f t="shared" si="9"/>
        <v>268.44</v>
      </c>
      <c r="CF6" s="21">
        <f t="shared" si="9"/>
        <v>309.42</v>
      </c>
      <c r="CG6" s="21">
        <f t="shared" si="9"/>
        <v>273.52</v>
      </c>
      <c r="CH6" s="21">
        <f t="shared" si="9"/>
        <v>222.41</v>
      </c>
      <c r="CI6" s="21">
        <f t="shared" si="9"/>
        <v>228.21</v>
      </c>
      <c r="CJ6" s="21">
        <f t="shared" si="9"/>
        <v>246.9</v>
      </c>
      <c r="CK6" s="21">
        <f t="shared" si="9"/>
        <v>250.43</v>
      </c>
      <c r="CL6" s="20" t="str">
        <f>IF(CL7="","",IF(CL7="-","【-】","【"&amp;SUBSTITUTE(TEXT(CL7,"#,##0.00"),"-","△")&amp;"】"))</f>
        <v>【271.15】</v>
      </c>
      <c r="CM6" s="21">
        <f>IF(CM7="",NA(),CM7)</f>
        <v>74.97</v>
      </c>
      <c r="CN6" s="21">
        <f t="shared" ref="CN6:CV6" si="10">IF(CN7="",NA(),CN7)</f>
        <v>74.97</v>
      </c>
      <c r="CO6" s="21">
        <f t="shared" si="10"/>
        <v>74.97</v>
      </c>
      <c r="CP6" s="21">
        <f t="shared" si="10"/>
        <v>74.97</v>
      </c>
      <c r="CQ6" s="21">
        <f t="shared" si="10"/>
        <v>92.19</v>
      </c>
      <c r="CR6" s="21">
        <f t="shared" si="10"/>
        <v>50.14</v>
      </c>
      <c r="CS6" s="21">
        <f t="shared" si="10"/>
        <v>55.26</v>
      </c>
      <c r="CT6" s="21">
        <f t="shared" si="10"/>
        <v>54.54</v>
      </c>
      <c r="CU6" s="21">
        <f t="shared" si="10"/>
        <v>52.9</v>
      </c>
      <c r="CV6" s="21">
        <f t="shared" si="10"/>
        <v>52.63</v>
      </c>
      <c r="CW6" s="20" t="str">
        <f>IF(CW7="","",IF(CW7="-","【-】","【"&amp;SUBSTITUTE(TEXT(CW7,"#,##0.00"),"-","△")&amp;"】"))</f>
        <v>【49.87】</v>
      </c>
      <c r="CX6" s="21">
        <f>IF(CX7="",NA(),CX7)</f>
        <v>80.83</v>
      </c>
      <c r="CY6" s="21">
        <f t="shared" ref="CY6:DG6" si="11">IF(CY7="",NA(),CY7)</f>
        <v>80.55</v>
      </c>
      <c r="CZ6" s="21">
        <f t="shared" si="11"/>
        <v>80.62</v>
      </c>
      <c r="DA6" s="21">
        <f t="shared" si="11"/>
        <v>66.900000000000006</v>
      </c>
      <c r="DB6" s="21">
        <f t="shared" si="11"/>
        <v>94.31</v>
      </c>
      <c r="DC6" s="21">
        <f t="shared" si="11"/>
        <v>84.98</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2">
      <c r="A7" s="14"/>
      <c r="B7" s="23">
        <v>2023</v>
      </c>
      <c r="C7" s="23">
        <v>102024</v>
      </c>
      <c r="D7" s="23">
        <v>47</v>
      </c>
      <c r="E7" s="23">
        <v>17</v>
      </c>
      <c r="F7" s="23">
        <v>5</v>
      </c>
      <c r="G7" s="23">
        <v>0</v>
      </c>
      <c r="H7" s="23" t="s">
        <v>98</v>
      </c>
      <c r="I7" s="23" t="s">
        <v>99</v>
      </c>
      <c r="J7" s="23" t="s">
        <v>100</v>
      </c>
      <c r="K7" s="23" t="s">
        <v>101</v>
      </c>
      <c r="L7" s="23" t="s">
        <v>102</v>
      </c>
      <c r="M7" s="23" t="s">
        <v>103</v>
      </c>
      <c r="N7" s="24" t="s">
        <v>104</v>
      </c>
      <c r="O7" s="24" t="s">
        <v>105</v>
      </c>
      <c r="P7" s="24">
        <v>0.74</v>
      </c>
      <c r="Q7" s="24">
        <v>85.63</v>
      </c>
      <c r="R7" s="24">
        <v>2173</v>
      </c>
      <c r="S7" s="24">
        <v>367861</v>
      </c>
      <c r="T7" s="24">
        <v>459.16</v>
      </c>
      <c r="U7" s="24">
        <v>801.16</v>
      </c>
      <c r="V7" s="24">
        <v>2725</v>
      </c>
      <c r="W7" s="24">
        <v>1.93</v>
      </c>
      <c r="X7" s="24">
        <v>1411.92</v>
      </c>
      <c r="Y7" s="24">
        <v>98.46</v>
      </c>
      <c r="Z7" s="24">
        <v>98.41</v>
      </c>
      <c r="AA7" s="24">
        <v>53.89</v>
      </c>
      <c r="AB7" s="24">
        <v>59.63</v>
      </c>
      <c r="AC7" s="24">
        <v>64.150000000000006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2.85</v>
      </c>
      <c r="BG7" s="24">
        <v>1.9</v>
      </c>
      <c r="BH7" s="24">
        <v>0.98</v>
      </c>
      <c r="BI7" s="24">
        <v>0</v>
      </c>
      <c r="BJ7" s="24">
        <v>0</v>
      </c>
      <c r="BK7" s="24">
        <v>826.83</v>
      </c>
      <c r="BL7" s="24">
        <v>783.8</v>
      </c>
      <c r="BM7" s="24">
        <v>778.81</v>
      </c>
      <c r="BN7" s="24">
        <v>718.49</v>
      </c>
      <c r="BO7" s="24">
        <v>743.31</v>
      </c>
      <c r="BP7" s="24">
        <v>785.1</v>
      </c>
      <c r="BQ7" s="24">
        <v>56.87</v>
      </c>
      <c r="BR7" s="24">
        <v>58.44</v>
      </c>
      <c r="BS7" s="24">
        <v>57.49</v>
      </c>
      <c r="BT7" s="24">
        <v>46.58</v>
      </c>
      <c r="BU7" s="24">
        <v>40.130000000000003</v>
      </c>
      <c r="BV7" s="24">
        <v>57.31</v>
      </c>
      <c r="BW7" s="24">
        <v>68.11</v>
      </c>
      <c r="BX7" s="24">
        <v>67.23</v>
      </c>
      <c r="BY7" s="24">
        <v>61.82</v>
      </c>
      <c r="BZ7" s="24">
        <v>61.15</v>
      </c>
      <c r="CA7" s="24">
        <v>56.93</v>
      </c>
      <c r="CB7" s="24">
        <v>211.86</v>
      </c>
      <c r="CC7" s="24">
        <v>211.22</v>
      </c>
      <c r="CD7" s="24">
        <v>216.01</v>
      </c>
      <c r="CE7" s="24">
        <v>268.44</v>
      </c>
      <c r="CF7" s="24">
        <v>309.42</v>
      </c>
      <c r="CG7" s="24">
        <v>273.52</v>
      </c>
      <c r="CH7" s="24">
        <v>222.41</v>
      </c>
      <c r="CI7" s="24">
        <v>228.21</v>
      </c>
      <c r="CJ7" s="24">
        <v>246.9</v>
      </c>
      <c r="CK7" s="24">
        <v>250.43</v>
      </c>
      <c r="CL7" s="24">
        <v>271.14999999999998</v>
      </c>
      <c r="CM7" s="24">
        <v>74.97</v>
      </c>
      <c r="CN7" s="24">
        <v>74.97</v>
      </c>
      <c r="CO7" s="24">
        <v>74.97</v>
      </c>
      <c r="CP7" s="24">
        <v>74.97</v>
      </c>
      <c r="CQ7" s="24">
        <v>92.19</v>
      </c>
      <c r="CR7" s="24">
        <v>50.14</v>
      </c>
      <c r="CS7" s="24">
        <v>55.26</v>
      </c>
      <c r="CT7" s="24">
        <v>54.54</v>
      </c>
      <c r="CU7" s="24">
        <v>52.9</v>
      </c>
      <c r="CV7" s="24">
        <v>52.63</v>
      </c>
      <c r="CW7" s="24">
        <v>49.87</v>
      </c>
      <c r="CX7" s="24">
        <v>80.83</v>
      </c>
      <c r="CY7" s="24">
        <v>80.55</v>
      </c>
      <c r="CZ7" s="24">
        <v>80.62</v>
      </c>
      <c r="DA7" s="24">
        <v>66.900000000000006</v>
      </c>
      <c r="DB7" s="24">
        <v>94.31</v>
      </c>
      <c r="DC7" s="24">
        <v>84.98</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2025-02-17T07:30:50Z</cp:lastPrinted>
  <dcterms:created xsi:type="dcterms:W3CDTF">2025-01-24T07:33:51Z</dcterms:created>
  <dcterms:modified xsi:type="dcterms:W3CDTF">2025-02-27T06:06:41Z</dcterms:modified>
  <cp:category/>
</cp:coreProperties>
</file>