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B840A40D-6358-41B3-839B-29F007528292}" xr6:coauthVersionLast="47" xr6:coauthVersionMax="47" xr10:uidLastSave="{00000000-0000-0000-0000-000000000000}"/>
  <workbookProtection workbookAlgorithmName="SHA-512" workbookHashValue="/8wnvNI5bG6ZX6tSyRkE8s+DF4EOmw+TsJwtEde6sNpK6Yy64gwrvsNsb9nREG64ny2tkdYCRO5PgW2EsyYRmw==" workbookSaltValue="OoUA34/iuq1UnP3rvNOElQ=="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E86" i="4"/>
  <c r="BB10" i="4"/>
  <c r="W10" i="4"/>
  <c r="P10" i="4"/>
  <c r="W8" i="4"/>
  <c r="P8" i="4"/>
  <c r="B6" i="4"/>
</calcChain>
</file>

<file path=xl/sharedStrings.xml><?xml version="1.0" encoding="utf-8"?>
<sst xmlns="http://schemas.openxmlformats.org/spreadsheetml/2006/main" count="236" uniqueCount="118">
  <si>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</si>
  <si>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</si>
  <si>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</si>
  <si>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</si>
  <si>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</si>
  <si>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</si>
  <si>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</si>
  <si>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</si>
  <si>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</si>
  <si>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</si>
  <si>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</si>
  <si>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</si>
  <si>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</si>
  <si>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</si>
  <si>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</si>
  <si>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</si>
  <si>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</si>
  <si>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</si>
  <si>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</si>
  <si>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</si>
  <si>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</si>
  <si>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</si>
  <si>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</si>
  <si>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</si>
  <si>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</si>
  <si>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</si>
  <si>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</si>
  <si>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</si>
  <si>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</si>
  <si>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</si>
  <si>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</si>
  <si>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</si>
  <si>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</si>
  <si>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</si>
  <si>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</si>
  <si>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</si>
  <si>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</si>
  <si>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</si>
  <si>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</si>
  <si>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</si>
  <si>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</si>
  <si>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</si>
  <si>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</si>
  <si>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</si>
  <si>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</si>
  <si>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</si>
  <si>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</si>
  <si>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</si>
  <si>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</si>
  <si>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</si>
  <si>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</si>
  <si>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</si>
  <si>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</si>
  <si>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</si>
  <si>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</si>
  <si>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</si>
  <si>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</si>
  <si>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</si>
  <si>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</si>
  <si>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</si>
  <si>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</si>
  <si>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</si>
  <si>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</si>
  <si>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</si>
  <si>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</si>
  <si>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</si>
  <si>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</si>
  <si>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</si>
  <si>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</si>
  <si>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</si>
  <si>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</si>
  <si>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</si>
  <si>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</si>
  <si>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</si>
  <si>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</si>
  <si>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</si>
  <si>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</si>
  <si>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</si>
  <si>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</si>
  <si>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</si>
  <si>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</si>
  <si>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</si>
  <si>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</si>
  <si>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</si>
  <si>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</si>
  <si>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</si>
  <si>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</si>
  <si>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</si>
  <si>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</si>
  <si>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</si>
  <si>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</si>
  <si>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</si>
  <si>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</si>
  <si>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</si>
  <si>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</si>
  <si>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</si>
  <si>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嬬恋村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</si>
  <si>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</si>
  <si>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</si>
  <si>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</si>
  <si>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</si>
  <si>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</si>
  <si>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</si>
  <si>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</si>
  <si>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</si>
  <si>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</si>
  <si>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</si>
  <si>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</si>
  <si>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</si>
  <si>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</si>
  <si>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</si>
  <si>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</si>
  <si>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</si>
  <si>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</si>
  <si>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</si>
  <si>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1)各指標の分析
③管渠改善率について、年間500m程度管渠点検を実施し、破損箇所の修繕を実施している、大規模な破損は確認されていないため、管渠の更新にはいたっていない。
(2)現状と課題
　供用開始から30年が経過し処理施設や当初布設された管渠の経年劣化が進み始めている。
　不具合箇所は随時修繕を実施しているが、全体的に経年劣化が進行しているため、ストックマネジメント計画を策定し、計画的な処理施設の更新を計画している。</t>
    <phoneticPr fontId="4"/>
  </si>
  <si>
    <t>費用が収入を上回っている状態であるが、今後も人口の推移からすると料金収入は右肩下がりになると思われる。より一層の経費削減に努める必要があるが、処理施設の経年劣化が進んでおり、大規模な修繕や改修工事の必要性が高まっている。
　施設の老朽化対策として、ストックマネジメント計画を策定し補助事業を活用した修繕や改修工事を進めていく予定。
　また、更なる接続率や料金徴収率の向上に努めると共に、下水道料金の見直しの必要性もある。
　早期に経営戦略を作成し基盤強化を図る。</t>
    <rPh sb="212" eb="214">
      <t>ソウキ</t>
    </rPh>
    <rPh sb="215" eb="217">
      <t>ケイエイ</t>
    </rPh>
    <rPh sb="217" eb="219">
      <t>センリャク</t>
    </rPh>
    <rPh sb="220" eb="222">
      <t>サクセイ</t>
    </rPh>
    <rPh sb="223" eb="225">
      <t>キバン</t>
    </rPh>
    <rPh sb="225" eb="227">
      <t>キョウカ</t>
    </rPh>
    <rPh sb="228" eb="229">
      <t>ハカ</t>
    </rPh>
    <phoneticPr fontId="4"/>
  </si>
  <si>
    <t xml:space="preserve">①打切り決算に伴い、比較は困難だが、依然として一般会計繰入に依存。更なる経費の削減に努める必要がある。
④施設は供用開始から30年が経過し、経年劣化が進んでいる。依然として高資本の状態。
⑤打切り決算に伴い、比較は困難だが、今後も使用量の減少が予想されるため、接続率の向上や料金の未納対策を進め、維持管理費削減に努める必要がある。
⑥今後原価の上昇が予想される。このため接続率の向上により有収水量の増加を図り、維持管理費削減に努める必要がある。
⑦類似団体と比較し低い水準となったが、処理水量は人口減と共に減少すると思われるので、接続率の向上に努め、処理水量を維持していく必要がある。
⑧類似団体と比較し高い水準を維持しているが、未接続世帯の解消に努めていく必要がある。
(2)現状と課題
　収入で費用を賄えておらず、今後人口減少により料金収入の減少が予想される。維持管理経費の削減に努めるとともに、接続率の向上を図る必要がある。
</t>
    <rPh sb="1" eb="3">
      <t>ウチキ</t>
    </rPh>
    <rPh sb="4" eb="6">
      <t>ケッサン</t>
    </rPh>
    <rPh sb="7" eb="8">
      <t>トモナ</t>
    </rPh>
    <rPh sb="10" eb="12">
      <t>ヒカク</t>
    </rPh>
    <rPh sb="13" eb="15">
      <t>コンナン</t>
    </rPh>
    <rPh sb="18" eb="20">
      <t>イゼン</t>
    </rPh>
    <rPh sb="23" eb="25">
      <t>イッパン</t>
    </rPh>
    <rPh sb="25" eb="27">
      <t>カイケイ</t>
    </rPh>
    <rPh sb="27" eb="29">
      <t>クリイレ</t>
    </rPh>
    <rPh sb="30" eb="32">
      <t>イゾン</t>
    </rPh>
    <rPh sb="81" eb="83">
      <t>イゼン</t>
    </rPh>
    <rPh sb="86" eb="89">
      <t>コウシホン</t>
    </rPh>
    <rPh sb="90" eb="92">
      <t>ジョウタイ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</si>
</sst>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52-4C26-9F5E-A439897E1E3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6352-4C26-9F5E-A439897E1E3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42.64</c:v>
                </c:pt>
                <c:pt idx="1">
                  <c:v>43.15</c:v>
                </c:pt>
                <c:pt idx="2">
                  <c:v>41.17</c:v>
                </c:pt>
                <c:pt idx="3">
                  <c:v>39.14</c:v>
                </c:pt>
                <c:pt idx="4">
                  <c:v>37.94</c:v>
                </c:pt>
              </c:numCache>
            </c:numRef>
          </c:val>
          <c:extLst>
            <c:ext xmlns:c16="http://schemas.microsoft.com/office/drawing/2014/chart" uri="{C3380CC4-5D6E-409C-BE32-E72D297353CC}">
              <c16:uniqueId val="{00000000-3206-4E02-8F41-7C6A5196540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3206-4E02-8F41-7C6A5196540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91.75</c:v>
                </c:pt>
                <c:pt idx="1">
                  <c:v>91.68</c:v>
                </c:pt>
                <c:pt idx="2">
                  <c:v>91.51</c:v>
                </c:pt>
                <c:pt idx="3">
                  <c:v>91.45</c:v>
                </c:pt>
                <c:pt idx="4">
                  <c:v>92.71</c:v>
                </c:pt>
              </c:numCache>
            </c:numRef>
          </c:val>
          <c:extLst>
            <c:ext xmlns:c16="http://schemas.microsoft.com/office/drawing/2014/chart" uri="{C3380CC4-5D6E-409C-BE32-E72D297353CC}">
              <c16:uniqueId val="{00000000-2DB6-469E-B615-B6E34A11E29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2DB6-469E-B615-B6E34A11E29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86.93</c:v>
                </c:pt>
                <c:pt idx="1">
                  <c:v>83.4</c:v>
                </c:pt>
                <c:pt idx="2">
                  <c:v>82.84</c:v>
                </c:pt>
                <c:pt idx="3">
                  <c:v>91.15</c:v>
                </c:pt>
                <c:pt idx="4">
                  <c:v>99.7</c:v>
                </c:pt>
              </c:numCache>
            </c:numRef>
          </c:val>
          <c:extLst>
            <c:ext xmlns:c16="http://schemas.microsoft.com/office/drawing/2014/chart" uri="{C3380CC4-5D6E-409C-BE32-E72D297353CC}">
              <c16:uniqueId val="{00000000-1A9C-4535-99CF-07132B6CF5C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9C-4535-99CF-07132B6CF5C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0F-4E60-80ED-8D5E24D3AAE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0F-4E60-80ED-8D5E24D3AAE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F3-4974-B4FE-99F2D55F29D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F3-4974-B4FE-99F2D55F29D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2F-4A44-98D4-E9729F3FA15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2F-4A44-98D4-E9729F3FA15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0F-42D7-967E-24CC15D3808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0F-42D7-967E-24CC15D3808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978.35</c:v>
                </c:pt>
                <c:pt idx="1">
                  <c:v>748.08</c:v>
                </c:pt>
                <c:pt idx="2">
                  <c:v>936.76</c:v>
                </c:pt>
                <c:pt idx="3">
                  <c:v>808.79</c:v>
                </c:pt>
                <c:pt idx="4">
                  <c:v>1645.4</c:v>
                </c:pt>
              </c:numCache>
            </c:numRef>
          </c:val>
          <c:extLst>
            <c:ext xmlns:c16="http://schemas.microsoft.com/office/drawing/2014/chart" uri="{C3380CC4-5D6E-409C-BE32-E72D297353CC}">
              <c16:uniqueId val="{00000000-D14D-4A70-96D3-B45A47CFBF8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D14D-4A70-96D3-B45A47CFBF8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62.96</c:v>
                </c:pt>
                <c:pt idx="1">
                  <c:v>79.84</c:v>
                </c:pt>
                <c:pt idx="2">
                  <c:v>67.430000000000007</c:v>
                </c:pt>
                <c:pt idx="3">
                  <c:v>75.33</c:v>
                </c:pt>
                <c:pt idx="4">
                  <c:v>100</c:v>
                </c:pt>
              </c:numCache>
            </c:numRef>
          </c:val>
          <c:extLst>
            <c:ext xmlns:c16="http://schemas.microsoft.com/office/drawing/2014/chart" uri="{C3380CC4-5D6E-409C-BE32-E72D297353CC}">
              <c16:uniqueId val="{00000000-6E0E-4282-A173-5A2E03EF822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6E0E-4282-A173-5A2E03EF822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289.06</c:v>
                </c:pt>
                <c:pt idx="1">
                  <c:v>225.81</c:v>
                </c:pt>
                <c:pt idx="2">
                  <c:v>272.77</c:v>
                </c:pt>
                <c:pt idx="3">
                  <c:v>248.63</c:v>
                </c:pt>
                <c:pt idx="4">
                  <c:v>158.30000000000001</c:v>
                </c:pt>
              </c:numCache>
            </c:numRef>
          </c:val>
          <c:extLst>
            <c:ext xmlns:c16="http://schemas.microsoft.com/office/drawing/2014/chart" uri="{C3380CC4-5D6E-409C-BE32-E72D297353CC}">
              <c16:uniqueId val="{00000000-3FF8-4BC4-B566-633F36E3F9A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3FF8-4BC4-B566-633F36E3F9A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嬬恋村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9117</v>
      </c>
      <c r="AM8" s="41"/>
      <c r="AN8" s="41"/>
      <c r="AO8" s="41"/>
      <c r="AP8" s="41"/>
      <c r="AQ8" s="41"/>
      <c r="AR8" s="41"/>
      <c r="AS8" s="41"/>
      <c r="AT8" s="34">
        <f>データ!T6</f>
        <v>337.58</v>
      </c>
      <c r="AU8" s="34"/>
      <c r="AV8" s="34"/>
      <c r="AW8" s="34"/>
      <c r="AX8" s="34"/>
      <c r="AY8" s="34"/>
      <c r="AZ8" s="34"/>
      <c r="BA8" s="34"/>
      <c r="BB8" s="34">
        <f>データ!U6</f>
        <v>27.01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37.97</v>
      </c>
      <c r="Q10" s="34"/>
      <c r="R10" s="34"/>
      <c r="S10" s="34"/>
      <c r="T10" s="34"/>
      <c r="U10" s="34"/>
      <c r="V10" s="34"/>
      <c r="W10" s="34">
        <f>データ!Q6</f>
        <v>98.63</v>
      </c>
      <c r="X10" s="34"/>
      <c r="Y10" s="34"/>
      <c r="Z10" s="34"/>
      <c r="AA10" s="34"/>
      <c r="AB10" s="34"/>
      <c r="AC10" s="34"/>
      <c r="AD10" s="41">
        <f>データ!R6</f>
        <v>4403</v>
      </c>
      <c r="AE10" s="41"/>
      <c r="AF10" s="41"/>
      <c r="AG10" s="41"/>
      <c r="AH10" s="41"/>
      <c r="AI10" s="41"/>
      <c r="AJ10" s="41"/>
      <c r="AK10" s="2"/>
      <c r="AL10" s="41">
        <f>データ!V6</f>
        <v>3456</v>
      </c>
      <c r="AM10" s="41"/>
      <c r="AN10" s="41"/>
      <c r="AO10" s="41"/>
      <c r="AP10" s="41"/>
      <c r="AQ10" s="41"/>
      <c r="AR10" s="41"/>
      <c r="AS10" s="41"/>
      <c r="AT10" s="34">
        <f>データ!W6</f>
        <v>1.94</v>
      </c>
      <c r="AU10" s="34"/>
      <c r="AV10" s="34"/>
      <c r="AW10" s="34"/>
      <c r="AX10" s="34"/>
      <c r="AY10" s="34"/>
      <c r="AZ10" s="34"/>
      <c r="BA10" s="34"/>
      <c r="BB10" s="34">
        <f>データ!X6</f>
        <v>1781.44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117</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43</v>
      </c>
      <c r="N86" s="12" t="s">
        <v>43</v>
      </c>
      <c r="O86" s="12" t="str">
        <f>データ!EO6</f>
        <v>【0.11】</v>
      </c>
    </row>
  </sheetData>
  <sheetProtection algorithmName="SHA-512" hashValue="cvA+Pl/1TeCK+AcTWCLw14FjeTo4fNz6adr178JFowd0rzHf/1wb79w/7geB8zrSuml902fWhf77JBVYCU7MMA==" saltValue="0ktIlqAsQgEkDMLlv6otQ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5"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2">
      <c r="A6" s="14" t="s">
        <v>95</v>
      </c>
      <c r="B6" s="19">
        <f>B7</f>
        <v>2023</v>
      </c>
      <c r="C6" s="19">
        <f t="shared" ref="C6:X6" si="3">C7</f>
        <v>104256</v>
      </c>
      <c r="D6" s="19">
        <f t="shared" si="3"/>
        <v>47</v>
      </c>
      <c r="E6" s="19">
        <f t="shared" si="3"/>
        <v>17</v>
      </c>
      <c r="F6" s="19">
        <f t="shared" si="3"/>
        <v>4</v>
      </c>
      <c r="G6" s="19">
        <f t="shared" si="3"/>
        <v>0</v>
      </c>
      <c r="H6" s="19" t="str">
        <f t="shared" si="3"/>
        <v>群馬県　嬬恋村</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37.97</v>
      </c>
      <c r="Q6" s="20">
        <f t="shared" si="3"/>
        <v>98.63</v>
      </c>
      <c r="R6" s="20">
        <f t="shared" si="3"/>
        <v>4403</v>
      </c>
      <c r="S6" s="20">
        <f t="shared" si="3"/>
        <v>9117</v>
      </c>
      <c r="T6" s="20">
        <f t="shared" si="3"/>
        <v>337.58</v>
      </c>
      <c r="U6" s="20">
        <f t="shared" si="3"/>
        <v>27.01</v>
      </c>
      <c r="V6" s="20">
        <f t="shared" si="3"/>
        <v>3456</v>
      </c>
      <c r="W6" s="20">
        <f t="shared" si="3"/>
        <v>1.94</v>
      </c>
      <c r="X6" s="20">
        <f t="shared" si="3"/>
        <v>1781.44</v>
      </c>
      <c r="Y6" s="21">
        <f>IF(Y7="",NA(),Y7)</f>
        <v>86.93</v>
      </c>
      <c r="Z6" s="21">
        <f t="shared" ref="Z6:AH6" si="4">IF(Z7="",NA(),Z7)</f>
        <v>83.4</v>
      </c>
      <c r="AA6" s="21">
        <f t="shared" si="4"/>
        <v>82.84</v>
      </c>
      <c r="AB6" s="21">
        <f t="shared" si="4"/>
        <v>91.15</v>
      </c>
      <c r="AC6" s="21">
        <f t="shared" si="4"/>
        <v>99.7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978.35</v>
      </c>
      <c r="BG6" s="21">
        <f t="shared" ref="BG6:BO6" si="7">IF(BG7="",NA(),BG7)</f>
        <v>748.08</v>
      </c>
      <c r="BH6" s="21">
        <f t="shared" si="7"/>
        <v>936.76</v>
      </c>
      <c r="BI6" s="21">
        <f t="shared" si="7"/>
        <v>808.79</v>
      </c>
      <c r="BJ6" s="21">
        <f t="shared" si="7"/>
        <v>1645.4</v>
      </c>
      <c r="BK6" s="21">
        <f t="shared" si="7"/>
        <v>1206.79</v>
      </c>
      <c r="BL6" s="21">
        <f t="shared" si="7"/>
        <v>1258.43</v>
      </c>
      <c r="BM6" s="21">
        <f t="shared" si="7"/>
        <v>1163.75</v>
      </c>
      <c r="BN6" s="21">
        <f t="shared" si="7"/>
        <v>1195.47</v>
      </c>
      <c r="BO6" s="21">
        <f t="shared" si="7"/>
        <v>1168.69</v>
      </c>
      <c r="BP6" s="20" t="str">
        <f>IF(BP7="","",IF(BP7="-","【-】","【"&amp;SUBSTITUTE(TEXT(BP7,"#,##0.00"),"-","△")&amp;"】"))</f>
        <v>【1,156.82】</v>
      </c>
      <c r="BQ6" s="21">
        <f>IF(BQ7="",NA(),BQ7)</f>
        <v>62.96</v>
      </c>
      <c r="BR6" s="21">
        <f t="shared" ref="BR6:BZ6" si="8">IF(BR7="",NA(),BR7)</f>
        <v>79.84</v>
      </c>
      <c r="BS6" s="21">
        <f t="shared" si="8"/>
        <v>67.430000000000007</v>
      </c>
      <c r="BT6" s="21">
        <f t="shared" si="8"/>
        <v>75.33</v>
      </c>
      <c r="BU6" s="21">
        <f t="shared" si="8"/>
        <v>100</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289.06</v>
      </c>
      <c r="CC6" s="21">
        <f t="shared" ref="CC6:CK6" si="9">IF(CC7="",NA(),CC7)</f>
        <v>225.81</v>
      </c>
      <c r="CD6" s="21">
        <f t="shared" si="9"/>
        <v>272.77</v>
      </c>
      <c r="CE6" s="21">
        <f t="shared" si="9"/>
        <v>248.63</v>
      </c>
      <c r="CF6" s="21">
        <f t="shared" si="9"/>
        <v>158.30000000000001</v>
      </c>
      <c r="CG6" s="21">
        <f t="shared" si="9"/>
        <v>228.47</v>
      </c>
      <c r="CH6" s="21">
        <f t="shared" si="9"/>
        <v>224.88</v>
      </c>
      <c r="CI6" s="21">
        <f t="shared" si="9"/>
        <v>228.64</v>
      </c>
      <c r="CJ6" s="21">
        <f t="shared" si="9"/>
        <v>239.46</v>
      </c>
      <c r="CK6" s="21">
        <f t="shared" si="9"/>
        <v>233.15</v>
      </c>
      <c r="CL6" s="20" t="str">
        <f>IF(CL7="","",IF(CL7="-","【-】","【"&amp;SUBSTITUTE(TEXT(CL7,"#,##0.00"),"-","△")&amp;"】"))</f>
        <v>【215.73】</v>
      </c>
      <c r="CM6" s="21">
        <f>IF(CM7="",NA(),CM7)</f>
        <v>42.64</v>
      </c>
      <c r="CN6" s="21">
        <f t="shared" ref="CN6:CV6" si="10">IF(CN7="",NA(),CN7)</f>
        <v>43.15</v>
      </c>
      <c r="CO6" s="21">
        <f t="shared" si="10"/>
        <v>41.17</v>
      </c>
      <c r="CP6" s="21">
        <f t="shared" si="10"/>
        <v>39.14</v>
      </c>
      <c r="CQ6" s="21">
        <f t="shared" si="10"/>
        <v>37.94</v>
      </c>
      <c r="CR6" s="21">
        <f t="shared" si="10"/>
        <v>42.47</v>
      </c>
      <c r="CS6" s="21">
        <f t="shared" si="10"/>
        <v>42.4</v>
      </c>
      <c r="CT6" s="21">
        <f t="shared" si="10"/>
        <v>42.28</v>
      </c>
      <c r="CU6" s="21">
        <f t="shared" si="10"/>
        <v>41.06</v>
      </c>
      <c r="CV6" s="21">
        <f t="shared" si="10"/>
        <v>42.09</v>
      </c>
      <c r="CW6" s="20" t="str">
        <f>IF(CW7="","",IF(CW7="-","【-】","【"&amp;SUBSTITUTE(TEXT(CW7,"#,##0.00"),"-","△")&amp;"】"))</f>
        <v>【43.28】</v>
      </c>
      <c r="CX6" s="21">
        <f>IF(CX7="",NA(),CX7)</f>
        <v>91.75</v>
      </c>
      <c r="CY6" s="21">
        <f t="shared" ref="CY6:DG6" si="11">IF(CY7="",NA(),CY7)</f>
        <v>91.68</v>
      </c>
      <c r="CZ6" s="21">
        <f t="shared" si="11"/>
        <v>91.51</v>
      </c>
      <c r="DA6" s="21">
        <f t="shared" si="11"/>
        <v>91.45</v>
      </c>
      <c r="DB6" s="21">
        <f t="shared" si="11"/>
        <v>92.71</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2">
      <c r="A7" s="14"/>
      <c r="B7" s="23">
        <v>2023</v>
      </c>
      <c r="C7" s="23">
        <v>104256</v>
      </c>
      <c r="D7" s="23">
        <v>47</v>
      </c>
      <c r="E7" s="23">
        <v>17</v>
      </c>
      <c r="F7" s="23">
        <v>4</v>
      </c>
      <c r="G7" s="23">
        <v>0</v>
      </c>
      <c r="H7" s="23" t="s">
        <v>96</v>
      </c>
      <c r="I7" s="23" t="s">
        <v>97</v>
      </c>
      <c r="J7" s="23" t="s">
        <v>98</v>
      </c>
      <c r="K7" s="23" t="s">
        <v>99</v>
      </c>
      <c r="L7" s="23" t="s">
        <v>100</v>
      </c>
      <c r="M7" s="23" t="s">
        <v>101</v>
      </c>
      <c r="N7" s="24" t="s">
        <v>102</v>
      </c>
      <c r="O7" s="24" t="s">
        <v>103</v>
      </c>
      <c r="P7" s="24">
        <v>37.97</v>
      </c>
      <c r="Q7" s="24">
        <v>98.63</v>
      </c>
      <c r="R7" s="24">
        <v>4403</v>
      </c>
      <c r="S7" s="24">
        <v>9117</v>
      </c>
      <c r="T7" s="24">
        <v>337.58</v>
      </c>
      <c r="U7" s="24">
        <v>27.01</v>
      </c>
      <c r="V7" s="24">
        <v>3456</v>
      </c>
      <c r="W7" s="24">
        <v>1.94</v>
      </c>
      <c r="X7" s="24">
        <v>1781.44</v>
      </c>
      <c r="Y7" s="24">
        <v>86.93</v>
      </c>
      <c r="Z7" s="24">
        <v>83.4</v>
      </c>
      <c r="AA7" s="24">
        <v>82.84</v>
      </c>
      <c r="AB7" s="24">
        <v>91.15</v>
      </c>
      <c r="AC7" s="24">
        <v>99.7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978.35</v>
      </c>
      <c r="BG7" s="24">
        <v>748.08</v>
      </c>
      <c r="BH7" s="24">
        <v>936.76</v>
      </c>
      <c r="BI7" s="24">
        <v>808.79</v>
      </c>
      <c r="BJ7" s="24">
        <v>1645.4</v>
      </c>
      <c r="BK7" s="24">
        <v>1206.79</v>
      </c>
      <c r="BL7" s="24">
        <v>1258.43</v>
      </c>
      <c r="BM7" s="24">
        <v>1163.75</v>
      </c>
      <c r="BN7" s="24">
        <v>1195.47</v>
      </c>
      <c r="BO7" s="24">
        <v>1168.69</v>
      </c>
      <c r="BP7" s="24">
        <v>1156.82</v>
      </c>
      <c r="BQ7" s="24">
        <v>62.96</v>
      </c>
      <c r="BR7" s="24">
        <v>79.84</v>
      </c>
      <c r="BS7" s="24">
        <v>67.430000000000007</v>
      </c>
      <c r="BT7" s="24">
        <v>75.33</v>
      </c>
      <c r="BU7" s="24">
        <v>100</v>
      </c>
      <c r="BV7" s="24">
        <v>71.84</v>
      </c>
      <c r="BW7" s="24">
        <v>73.36</v>
      </c>
      <c r="BX7" s="24">
        <v>72.599999999999994</v>
      </c>
      <c r="BY7" s="24">
        <v>69.430000000000007</v>
      </c>
      <c r="BZ7" s="24">
        <v>70.709999999999994</v>
      </c>
      <c r="CA7" s="24">
        <v>75.33</v>
      </c>
      <c r="CB7" s="24">
        <v>289.06</v>
      </c>
      <c r="CC7" s="24">
        <v>225.81</v>
      </c>
      <c r="CD7" s="24">
        <v>272.77</v>
      </c>
      <c r="CE7" s="24">
        <v>248.63</v>
      </c>
      <c r="CF7" s="24">
        <v>158.30000000000001</v>
      </c>
      <c r="CG7" s="24">
        <v>228.47</v>
      </c>
      <c r="CH7" s="24">
        <v>224.88</v>
      </c>
      <c r="CI7" s="24">
        <v>228.64</v>
      </c>
      <c r="CJ7" s="24">
        <v>239.46</v>
      </c>
      <c r="CK7" s="24">
        <v>233.15</v>
      </c>
      <c r="CL7" s="24">
        <v>215.73</v>
      </c>
      <c r="CM7" s="24">
        <v>42.64</v>
      </c>
      <c r="CN7" s="24">
        <v>43.15</v>
      </c>
      <c r="CO7" s="24">
        <v>41.17</v>
      </c>
      <c r="CP7" s="24">
        <v>39.14</v>
      </c>
      <c r="CQ7" s="24">
        <v>37.94</v>
      </c>
      <c r="CR7" s="24">
        <v>42.47</v>
      </c>
      <c r="CS7" s="24">
        <v>42.4</v>
      </c>
      <c r="CT7" s="24">
        <v>42.28</v>
      </c>
      <c r="CU7" s="24">
        <v>41.06</v>
      </c>
      <c r="CV7" s="24">
        <v>42.09</v>
      </c>
      <c r="CW7" s="24">
        <v>43.28</v>
      </c>
      <c r="CX7" s="24">
        <v>91.75</v>
      </c>
      <c r="CY7" s="24">
        <v>91.68</v>
      </c>
      <c r="CZ7" s="24">
        <v>91.51</v>
      </c>
      <c r="DA7" s="24">
        <v>91.45</v>
      </c>
      <c r="DB7" s="24">
        <v>92.71</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109</v>
      </c>
    </row>
    <row r="12" spans="1:145" x14ac:dyDescent="0.2">
      <c r="B12">
        <v>1</v>
      </c>
      <c r="C12">
        <v>1</v>
      </c>
      <c r="D12">
        <v>2</v>
      </c>
      <c r="E12">
        <v>3</v>
      </c>
      <c r="F12">
        <v>4</v>
      </c>
      <c r="G12" t="s">
        <v>110</v>
      </c>
    </row>
    <row r="13" spans="1:145" x14ac:dyDescent="0.2">
      <c r="B13" t="s">
        <v>111</v>
      </c>
      <c r="C13" t="s">
        <v>112</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2025-02-06T09:27:13Z</cp:lastPrinted>
  <dcterms:created xsi:type="dcterms:W3CDTF">2025-01-24T07:30:44Z</dcterms:created>
  <dcterms:modified xsi:type="dcterms:W3CDTF">2025-02-27T07:03:13Z</dcterms:modified>
  <cp:category/>
</cp:coreProperties>
</file>