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D2018F69-40CF-46CC-8C64-F8BF6D66B548}" xr6:coauthVersionLast="47" xr6:coauthVersionMax="47" xr10:uidLastSave="{00000000-0000-0000-0000-000000000000}"/>
  <workbookProtection workbookAlgorithmName="SHA-512" workbookHashValue="TKvsC3DBnSjjem7hR1XDhMHWWS/6k/SuMCXBEiUpFVhQ0NrKrOoZ0sRrv1RGMnySIMsIqpKxy3Y6hxz45P73Tw==" workbookSaltValue="vPDw+XDevXn/OV6yovhmT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<sst xmlns="http://schemas.openxmlformats.org/spreadsheetml/2006/main" count="236" uniqueCount="120">
  <si>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</si>
  <si>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</si>
  <si>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</si>
  <si>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</si>
  <si>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</si>
  <si>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</si>
  <si>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</si>
  <si>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</si>
  <si>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</si>
  <si>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</si>
  <si>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</si>
  <si>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</si>
  <si>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</si>
  <si>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</si>
  <si>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</si>
  <si>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</si>
  <si>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</si>
  <si>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</si>
  <si>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</si>
  <si>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</si>
  <si>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</si>
  <si>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</si>
  <si>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</si>
  <si>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</si>
  <si>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</si>
  <si>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</si>
  <si>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</si>
  <si>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</si>
  <si>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</si>
  <si>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</si>
  <si>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</si>
  <si>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</si>
  <si>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</si>
  <si>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</si>
  <si>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</si>
  <si>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</si>
  <si>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</si>
  <si>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</si>
  <si>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</si>
  <si>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</si>
  <si>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</si>
  <si>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</si>
  <si>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</si>
  <si>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</si>
  <si>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</si>
  <si>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</si>
  <si>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</si>
  <si>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</si>
  <si>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</si>
  <si>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</si>
  <si>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</si>
  <si>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</si>
  <si>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</si>
  <si>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</si>
  <si>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</si>
  <si>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</si>
  <si>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</si>
  <si>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</si>
  <si>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</si>
  <si>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</si>
  <si>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</si>
  <si>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</si>
  <si>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</si>
  <si>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</si>
  <si>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</si>
  <si>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</si>
  <si>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</si>
  <si>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</si>
  <si>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</si>
  <si>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</si>
  <si>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</si>
  <si>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</si>
  <si>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</si>
  <si>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</si>
  <si>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</si>
  <si>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</si>
  <si>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</si>
  <si>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</si>
  <si>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</si>
  <si>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</si>
  <si>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</si>
  <si>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</si>
  <si>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</si>
  <si>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</si>
  <si>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</si>
  <si>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</si>
  <si>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</si>
  <si>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</si>
  <si>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</si>
  <si>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</si>
  <si>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</si>
  <si>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</si>
  <si>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</si>
  <si>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</si>
  <si>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</si>
  <si>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</si>
  <si>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</si>
  <si>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</si>
  <si>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長野原町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</si>
  <si>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</si>
  <si>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</si>
  <si>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</si>
  <si>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</si>
  <si>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</si>
  <si>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</si>
  <si>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</si>
  <si>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</si>
  <si>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</si>
  <si>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</si>
  <si>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</si>
  <si>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</si>
  <si>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</si>
  <si>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</si>
  <si>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</si>
  <si>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</si>
  <si>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</si>
  <si>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</si>
  <si>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は年度による施設補修工事や施設維持管理費の増減に伴う変動等により令和100％を上回りました。④企業債残高はありませんが、使用料だけでは賄えない部分を一般会計からの繰入金で補填し事業を実施している状況です。⑤経費回収率が類似団体の平均値を下回りましたが、施設・設備修繕費等の増減に伴う変動があるものの、使用料に大きな変動はありません。⑥汚水処理原価は類似団体の平均値を上回る水準となり、僅かに増加していることから引き続き接続率向上の検討を行います。⑦施設利用率はほぼ横ばいで、類似団体平均値より高く推移しており引き続き動向を注視します。⑧水洗化率は類似団体平均値を下回りましたが、引き続き接続率向上を検討します。</t>
    <rPh sb="47" eb="49">
      <t>ウワマワ</t>
    </rPh>
    <rPh sb="191" eb="193">
      <t>ウワマワ</t>
    </rPh>
    <rPh sb="240" eb="241">
      <t>ヨコ</t>
    </rPh>
    <rPh sb="289" eb="290">
      <t>シタ</t>
    </rPh>
    <phoneticPr fontId="4"/>
  </si>
  <si>
    <t>平成20年の供用開始後15年が経過し、管渠の老朽度は比較的低い状況ですが今後の更新計画等策定が必要となります。処理施設などは部品交換等軽微な修繕対応が発生しており、管渠同様に今後の更新計画等策定が必要となります。</t>
    <phoneticPr fontId="4"/>
  </si>
  <si>
    <t>引き続き施設利用率、水洗化率の向上に向けた加入推進の取り組みにより接続率と料金収入増加を図ることで、一般会計からの繰入金を減らすことを目指します。今後も法適化移行の課題整理等を行うとともに、移行後の中長期的な計画策定や経営戦略の見直しに向けた取り組みが必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</si>
</sst>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59-40EE-A0C6-6016AA475F1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0.02</c:v>
                </c:pt>
                <c:pt idx="2" formatCode="#,##0.00;&quot;△&quot;#,##0.00">
                  <c:v>0</c:v>
                </c:pt>
                <c:pt idx="3" formatCode="#,##0.00;&quot;△&quot;#,##0.00">
                  <c:v>0</c:v>
                </c:pt>
                <c:pt idx="4">
                  <c:v>0.06</c:v>
                </c:pt>
              </c:numCache>
            </c:numRef>
          </c:val>
          <c:smooth val="0"/>
          <c:extLst>
            <c:ext xmlns:c16="http://schemas.microsoft.com/office/drawing/2014/chart" uri="{C3380CC4-5D6E-409C-BE32-E72D297353CC}">
              <c16:uniqueId val="{00000001-4159-40EE-A0C6-6016AA475F1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38.26</c:v>
                </c:pt>
                <c:pt idx="1">
                  <c:v>40.28</c:v>
                </c:pt>
                <c:pt idx="2">
                  <c:v>45.5</c:v>
                </c:pt>
                <c:pt idx="3">
                  <c:v>44.45</c:v>
                </c:pt>
                <c:pt idx="4">
                  <c:v>44.36</c:v>
                </c:pt>
              </c:numCache>
            </c:numRef>
          </c:val>
          <c:extLst>
            <c:ext xmlns:c16="http://schemas.microsoft.com/office/drawing/2014/chart" uri="{C3380CC4-5D6E-409C-BE32-E72D297353CC}">
              <c16:uniqueId val="{00000000-153C-4C14-9424-53AA089D35B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37.65</c:v>
                </c:pt>
                <c:pt idx="1">
                  <c:v>36.71</c:v>
                </c:pt>
                <c:pt idx="2">
                  <c:v>33.799999999999997</c:v>
                </c:pt>
                <c:pt idx="3">
                  <c:v>32.380000000000003</c:v>
                </c:pt>
                <c:pt idx="4">
                  <c:v>42.09</c:v>
                </c:pt>
              </c:numCache>
            </c:numRef>
          </c:val>
          <c:smooth val="0"/>
          <c:extLst>
            <c:ext xmlns:c16="http://schemas.microsoft.com/office/drawing/2014/chart" uri="{C3380CC4-5D6E-409C-BE32-E72D297353CC}">
              <c16:uniqueId val="{00000001-153C-4C14-9424-53AA089D35B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55.05</c:v>
                </c:pt>
                <c:pt idx="1">
                  <c:v>68.569999999999993</c:v>
                </c:pt>
                <c:pt idx="2">
                  <c:v>71.010000000000005</c:v>
                </c:pt>
                <c:pt idx="3">
                  <c:v>73.12</c:v>
                </c:pt>
                <c:pt idx="4">
                  <c:v>75.13</c:v>
                </c:pt>
              </c:numCache>
            </c:numRef>
          </c:val>
          <c:extLst>
            <c:ext xmlns:c16="http://schemas.microsoft.com/office/drawing/2014/chart" uri="{C3380CC4-5D6E-409C-BE32-E72D297353CC}">
              <c16:uniqueId val="{00000000-702F-447C-A146-4EE31892467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67.37</c:v>
                </c:pt>
                <c:pt idx="1">
                  <c:v>70.05</c:v>
                </c:pt>
                <c:pt idx="2">
                  <c:v>67.09</c:v>
                </c:pt>
                <c:pt idx="3">
                  <c:v>67.31</c:v>
                </c:pt>
                <c:pt idx="4">
                  <c:v>84.73</c:v>
                </c:pt>
              </c:numCache>
            </c:numRef>
          </c:val>
          <c:smooth val="0"/>
          <c:extLst>
            <c:ext xmlns:c16="http://schemas.microsoft.com/office/drawing/2014/chart" uri="{C3380CC4-5D6E-409C-BE32-E72D297353CC}">
              <c16:uniqueId val="{00000001-702F-447C-A146-4EE31892467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105.08</c:v>
                </c:pt>
                <c:pt idx="1">
                  <c:v>96.6</c:v>
                </c:pt>
                <c:pt idx="2">
                  <c:v>101.46</c:v>
                </c:pt>
                <c:pt idx="3">
                  <c:v>99.22</c:v>
                </c:pt>
                <c:pt idx="4">
                  <c:v>120</c:v>
                </c:pt>
              </c:numCache>
            </c:numRef>
          </c:val>
          <c:extLst>
            <c:ext xmlns:c16="http://schemas.microsoft.com/office/drawing/2014/chart" uri="{C3380CC4-5D6E-409C-BE32-E72D297353CC}">
              <c16:uniqueId val="{00000000-4BEB-49D7-8AFA-6586C9A1AB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EB-49D7-8AFA-6586C9A1AB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7F-4718-8967-E7836F9544C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7F-4718-8967-E7836F9544C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F3-4FB6-9748-E1A30AE2E40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F3-4FB6-9748-E1A30AE2E40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83-4E80-AA93-70DD521C5E6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83-4E80-AA93-70DD521C5E6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F9-4117-9E8E-88CAC9675C4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F9-4117-9E8E-88CAC9675C4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40-4093-A65F-801E193044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1087.96</c:v>
                </c:pt>
                <c:pt idx="1">
                  <c:v>1209.45</c:v>
                </c:pt>
                <c:pt idx="2">
                  <c:v>1042.6400000000001</c:v>
                </c:pt>
                <c:pt idx="3">
                  <c:v>1305.58</c:v>
                </c:pt>
                <c:pt idx="4">
                  <c:v>1168.69</c:v>
                </c:pt>
              </c:numCache>
            </c:numRef>
          </c:val>
          <c:smooth val="0"/>
          <c:extLst>
            <c:ext xmlns:c16="http://schemas.microsoft.com/office/drawing/2014/chart" uri="{C3380CC4-5D6E-409C-BE32-E72D297353CC}">
              <c16:uniqueId val="{00000001-DA40-4093-A65F-801E193044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81.8</c:v>
                </c:pt>
                <c:pt idx="1">
                  <c:v>51.84</c:v>
                </c:pt>
                <c:pt idx="2">
                  <c:v>45.67</c:v>
                </c:pt>
                <c:pt idx="3">
                  <c:v>43.48</c:v>
                </c:pt>
                <c:pt idx="4">
                  <c:v>41.93</c:v>
                </c:pt>
              </c:numCache>
            </c:numRef>
          </c:val>
          <c:extLst>
            <c:ext xmlns:c16="http://schemas.microsoft.com/office/drawing/2014/chart" uri="{C3380CC4-5D6E-409C-BE32-E72D297353CC}">
              <c16:uniqueId val="{00000000-31BD-49E6-94D3-5220FFA8E6B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59.67</c:v>
                </c:pt>
                <c:pt idx="1">
                  <c:v>55.93</c:v>
                </c:pt>
                <c:pt idx="2">
                  <c:v>55.76</c:v>
                </c:pt>
                <c:pt idx="3">
                  <c:v>51.73</c:v>
                </c:pt>
                <c:pt idx="4">
                  <c:v>70.709999999999994</c:v>
                </c:pt>
              </c:numCache>
            </c:numRef>
          </c:val>
          <c:smooth val="0"/>
          <c:extLst>
            <c:ext xmlns:c16="http://schemas.microsoft.com/office/drawing/2014/chart" uri="{C3380CC4-5D6E-409C-BE32-E72D297353CC}">
              <c16:uniqueId val="{00000001-31BD-49E6-94D3-5220FFA8E6B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136.24</c:v>
                </c:pt>
                <c:pt idx="1">
                  <c:v>218.8</c:v>
                </c:pt>
                <c:pt idx="2">
                  <c:v>246.67</c:v>
                </c:pt>
                <c:pt idx="3">
                  <c:v>255.66</c:v>
                </c:pt>
                <c:pt idx="4">
                  <c:v>266.22000000000003</c:v>
                </c:pt>
              </c:numCache>
            </c:numRef>
          </c:val>
          <c:extLst>
            <c:ext xmlns:c16="http://schemas.microsoft.com/office/drawing/2014/chart" uri="{C3380CC4-5D6E-409C-BE32-E72D297353CC}">
              <c16:uniqueId val="{00000000-B0EE-4E36-AA4D-6FD553368B7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270.60000000000002</c:v>
                </c:pt>
                <c:pt idx="1">
                  <c:v>289.60000000000002</c:v>
                </c:pt>
                <c:pt idx="2">
                  <c:v>296.14999999999998</c:v>
                </c:pt>
                <c:pt idx="3">
                  <c:v>290.54000000000002</c:v>
                </c:pt>
                <c:pt idx="4">
                  <c:v>233.15</c:v>
                </c:pt>
              </c:numCache>
            </c:numRef>
          </c:val>
          <c:smooth val="0"/>
          <c:extLst>
            <c:ext xmlns:c16="http://schemas.microsoft.com/office/drawing/2014/chart" uri="{C3380CC4-5D6E-409C-BE32-E72D297353CC}">
              <c16:uniqueId val="{00000001-B0EE-4E36-AA4D-6FD553368B7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7265625" defaultRowHeight="13" x14ac:dyDescent="0.2"/>
  <cols>
    <col min="1" max="1" width="2.7265625" customWidth="1"/>
    <col min="2" max="62" width="3.7265625" customWidth="1"/>
    <col min="64" max="78" width="3.17968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長野原町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5240</v>
      </c>
      <c r="AM8" s="36"/>
      <c r="AN8" s="36"/>
      <c r="AO8" s="36"/>
      <c r="AP8" s="36"/>
      <c r="AQ8" s="36"/>
      <c r="AR8" s="36"/>
      <c r="AS8" s="36"/>
      <c r="AT8" s="37">
        <f>データ!T6</f>
        <v>133.85</v>
      </c>
      <c r="AU8" s="37"/>
      <c r="AV8" s="37"/>
      <c r="AW8" s="37"/>
      <c r="AX8" s="37"/>
      <c r="AY8" s="37"/>
      <c r="AZ8" s="37"/>
      <c r="BA8" s="37"/>
      <c r="BB8" s="37">
        <f>データ!U6</f>
        <v>39.15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48.63</v>
      </c>
      <c r="Q10" s="37"/>
      <c r="R10" s="37"/>
      <c r="S10" s="37"/>
      <c r="T10" s="37"/>
      <c r="U10" s="37"/>
      <c r="V10" s="37"/>
      <c r="W10" s="37">
        <f>データ!Q6</f>
        <v>74.760000000000005</v>
      </c>
      <c r="X10" s="37"/>
      <c r="Y10" s="37"/>
      <c r="Z10" s="37"/>
      <c r="AA10" s="37"/>
      <c r="AB10" s="37"/>
      <c r="AC10" s="37"/>
      <c r="AD10" s="36">
        <f>データ!R6</f>
        <v>2200</v>
      </c>
      <c r="AE10" s="36"/>
      <c r="AF10" s="36"/>
      <c r="AG10" s="36"/>
      <c r="AH10" s="36"/>
      <c r="AI10" s="36"/>
      <c r="AJ10" s="36"/>
      <c r="AK10" s="2"/>
      <c r="AL10" s="36">
        <f>データ!V6</f>
        <v>2525</v>
      </c>
      <c r="AM10" s="36"/>
      <c r="AN10" s="36"/>
      <c r="AO10" s="36"/>
      <c r="AP10" s="36"/>
      <c r="AQ10" s="36"/>
      <c r="AR10" s="36"/>
      <c r="AS10" s="36"/>
      <c r="AT10" s="37">
        <f>データ!W6</f>
        <v>2.37</v>
      </c>
      <c r="AU10" s="37"/>
      <c r="AV10" s="37"/>
      <c r="AW10" s="37"/>
      <c r="AX10" s="37"/>
      <c r="AY10" s="37"/>
      <c r="AZ10" s="37"/>
      <c r="BA10" s="37"/>
      <c r="BB10" s="37">
        <f>データ!X6</f>
        <v>1065.4000000000001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XiWFgfvN6iwno+uhv5uEcNfm0bPe9f8F37QuKV8vfpsQn8FcpVs+eAnli6z8WbLMBe4L5yOwz29uDnnuREvebg==" saltValue="gOxPDimD/Ox+qnL/wC0IV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8164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104248</v>
      </c>
      <c r="D6" s="19">
        <f t="shared" si="3"/>
        <v>47</v>
      </c>
      <c r="E6" s="19">
        <f t="shared" si="3"/>
        <v>17</v>
      </c>
      <c r="F6" s="19">
        <f t="shared" si="3"/>
        <v>4</v>
      </c>
      <c r="G6" s="19">
        <f t="shared" si="3"/>
        <v>0</v>
      </c>
      <c r="H6" s="19" t="str">
        <f t="shared" si="3"/>
        <v>群馬県　長野原町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48.63</v>
      </c>
      <c r="Q6" s="20">
        <f t="shared" si="3"/>
        <v>74.760000000000005</v>
      </c>
      <c r="R6" s="20">
        <f t="shared" si="3"/>
        <v>2200</v>
      </c>
      <c r="S6" s="20">
        <f t="shared" si="3"/>
        <v>5240</v>
      </c>
      <c r="T6" s="20">
        <f t="shared" si="3"/>
        <v>133.85</v>
      </c>
      <c r="U6" s="20">
        <f t="shared" si="3"/>
        <v>39.15</v>
      </c>
      <c r="V6" s="20">
        <f t="shared" si="3"/>
        <v>2525</v>
      </c>
      <c r="W6" s="20">
        <f t="shared" si="3"/>
        <v>2.37</v>
      </c>
      <c r="X6" s="20">
        <f t="shared" si="3"/>
        <v>1065.4000000000001</v>
      </c>
      <c r="Y6" s="21">
        <f>IF(Y7="",NA(),Y7)</f>
        <v>105.08</v>
      </c>
      <c r="Z6" s="21">
        <f t="shared" ref="Z6:AH6" si="4">IF(Z7="",NA(),Z7)</f>
        <v>96.6</v>
      </c>
      <c r="AA6" s="21">
        <f t="shared" si="4"/>
        <v>101.46</v>
      </c>
      <c r="AB6" s="21">
        <f t="shared" si="4"/>
        <v>99.22</v>
      </c>
      <c r="AC6" s="21">
        <f t="shared" si="4"/>
        <v>120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1087.96</v>
      </c>
      <c r="BL6" s="21">
        <f t="shared" si="7"/>
        <v>1209.45</v>
      </c>
      <c r="BM6" s="21">
        <f t="shared" si="7"/>
        <v>1042.6400000000001</v>
      </c>
      <c r="BN6" s="21">
        <f t="shared" si="7"/>
        <v>1305.58</v>
      </c>
      <c r="BO6" s="21">
        <f t="shared" si="7"/>
        <v>1168.69</v>
      </c>
      <c r="BP6" s="20" t="str">
        <f>IF(BP7="","",IF(BP7="-","【-】","【"&amp;SUBSTITUTE(TEXT(BP7,"#,##0.00"),"-","△")&amp;"】"))</f>
        <v>【1,156.82】</v>
      </c>
      <c r="BQ6" s="21">
        <f>IF(BQ7="",NA(),BQ7)</f>
        <v>81.8</v>
      </c>
      <c r="BR6" s="21">
        <f t="shared" ref="BR6:BZ6" si="8">IF(BR7="",NA(),BR7)</f>
        <v>51.84</v>
      </c>
      <c r="BS6" s="21">
        <f t="shared" si="8"/>
        <v>45.67</v>
      </c>
      <c r="BT6" s="21">
        <f t="shared" si="8"/>
        <v>43.48</v>
      </c>
      <c r="BU6" s="21">
        <f t="shared" si="8"/>
        <v>41.93</v>
      </c>
      <c r="BV6" s="21">
        <f t="shared" si="8"/>
        <v>59.67</v>
      </c>
      <c r="BW6" s="21">
        <f t="shared" si="8"/>
        <v>55.93</v>
      </c>
      <c r="BX6" s="21">
        <f t="shared" si="8"/>
        <v>55.76</v>
      </c>
      <c r="BY6" s="21">
        <f t="shared" si="8"/>
        <v>51.73</v>
      </c>
      <c r="BZ6" s="21">
        <f t="shared" si="8"/>
        <v>70.709999999999994</v>
      </c>
      <c r="CA6" s="20" t="str">
        <f>IF(CA7="","",IF(CA7="-","【-】","【"&amp;SUBSTITUTE(TEXT(CA7,"#,##0.00"),"-","△")&amp;"】"))</f>
        <v>【75.33】</v>
      </c>
      <c r="CB6" s="21">
        <f>IF(CB7="",NA(),CB7)</f>
        <v>136.24</v>
      </c>
      <c r="CC6" s="21">
        <f t="shared" ref="CC6:CK6" si="9">IF(CC7="",NA(),CC7)</f>
        <v>218.8</v>
      </c>
      <c r="CD6" s="21">
        <f t="shared" si="9"/>
        <v>246.67</v>
      </c>
      <c r="CE6" s="21">
        <f t="shared" si="9"/>
        <v>255.66</v>
      </c>
      <c r="CF6" s="21">
        <f t="shared" si="9"/>
        <v>266.22000000000003</v>
      </c>
      <c r="CG6" s="21">
        <f t="shared" si="9"/>
        <v>270.60000000000002</v>
      </c>
      <c r="CH6" s="21">
        <f t="shared" si="9"/>
        <v>289.60000000000002</v>
      </c>
      <c r="CI6" s="21">
        <f t="shared" si="9"/>
        <v>296.14999999999998</v>
      </c>
      <c r="CJ6" s="21">
        <f t="shared" si="9"/>
        <v>290.54000000000002</v>
      </c>
      <c r="CK6" s="21">
        <f t="shared" si="9"/>
        <v>233.15</v>
      </c>
      <c r="CL6" s="20" t="str">
        <f>IF(CL7="","",IF(CL7="-","【-】","【"&amp;SUBSTITUTE(TEXT(CL7,"#,##0.00"),"-","△")&amp;"】"))</f>
        <v>【215.73】</v>
      </c>
      <c r="CM6" s="21">
        <f>IF(CM7="",NA(),CM7)</f>
        <v>38.26</v>
      </c>
      <c r="CN6" s="21">
        <f t="shared" ref="CN6:CV6" si="10">IF(CN7="",NA(),CN7)</f>
        <v>40.28</v>
      </c>
      <c r="CO6" s="21">
        <f t="shared" si="10"/>
        <v>45.5</v>
      </c>
      <c r="CP6" s="21">
        <f t="shared" si="10"/>
        <v>44.45</v>
      </c>
      <c r="CQ6" s="21">
        <f t="shared" si="10"/>
        <v>44.36</v>
      </c>
      <c r="CR6" s="21">
        <f t="shared" si="10"/>
        <v>37.65</v>
      </c>
      <c r="CS6" s="21">
        <f t="shared" si="10"/>
        <v>36.71</v>
      </c>
      <c r="CT6" s="21">
        <f t="shared" si="10"/>
        <v>33.799999999999997</v>
      </c>
      <c r="CU6" s="21">
        <f t="shared" si="10"/>
        <v>32.380000000000003</v>
      </c>
      <c r="CV6" s="21">
        <f t="shared" si="10"/>
        <v>42.09</v>
      </c>
      <c r="CW6" s="20" t="str">
        <f>IF(CW7="","",IF(CW7="-","【-】","【"&amp;SUBSTITUTE(TEXT(CW7,"#,##0.00"),"-","△")&amp;"】"))</f>
        <v>【43.28】</v>
      </c>
      <c r="CX6" s="21">
        <f>IF(CX7="",NA(),CX7)</f>
        <v>55.05</v>
      </c>
      <c r="CY6" s="21">
        <f t="shared" ref="CY6:DG6" si="11">IF(CY7="",NA(),CY7)</f>
        <v>68.569999999999993</v>
      </c>
      <c r="CZ6" s="21">
        <f t="shared" si="11"/>
        <v>71.010000000000005</v>
      </c>
      <c r="DA6" s="21">
        <f t="shared" si="11"/>
        <v>73.12</v>
      </c>
      <c r="DB6" s="21">
        <f t="shared" si="11"/>
        <v>75.13</v>
      </c>
      <c r="DC6" s="21">
        <f t="shared" si="11"/>
        <v>67.37</v>
      </c>
      <c r="DD6" s="21">
        <f t="shared" si="11"/>
        <v>70.05</v>
      </c>
      <c r="DE6" s="21">
        <f t="shared" si="11"/>
        <v>67.09</v>
      </c>
      <c r="DF6" s="21">
        <f t="shared" si="11"/>
        <v>67.31</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0.06</v>
      </c>
      <c r="EK6" s="21">
        <f t="shared" si="14"/>
        <v>0.02</v>
      </c>
      <c r="EL6" s="20">
        <f t="shared" si="14"/>
        <v>0</v>
      </c>
      <c r="EM6" s="20">
        <f t="shared" si="14"/>
        <v>0</v>
      </c>
      <c r="EN6" s="21">
        <f t="shared" si="14"/>
        <v>0.06</v>
      </c>
      <c r="EO6" s="20" t="str">
        <f>IF(EO7="","",IF(EO7="-","【-】","【"&amp;SUBSTITUTE(TEXT(EO7,"#,##0.00"),"-","△")&amp;"】"))</f>
        <v>【0.11】</v>
      </c>
    </row>
    <row r="7" spans="1:145" s="22" customFormat="1" x14ac:dyDescent="0.2">
      <c r="A7" s="14"/>
      <c r="B7" s="23">
        <v>2023</v>
      </c>
      <c r="C7" s="23">
        <v>104248</v>
      </c>
      <c r="D7" s="23">
        <v>47</v>
      </c>
      <c r="E7" s="23">
        <v>17</v>
      </c>
      <c r="F7" s="23">
        <v>4</v>
      </c>
      <c r="G7" s="23">
        <v>0</v>
      </c>
      <c r="H7" s="23" t="s">
        <v>98</v>
      </c>
      <c r="I7" s="23" t="s">
        <v>99</v>
      </c>
      <c r="J7" s="23" t="s">
        <v>100</v>
      </c>
      <c r="K7" s="23" t="s">
        <v>101</v>
      </c>
      <c r="L7" s="23" t="s">
        <v>102</v>
      </c>
      <c r="M7" s="23" t="s">
        <v>103</v>
      </c>
      <c r="N7" s="24" t="s">
        <v>104</v>
      </c>
      <c r="O7" s="24" t="s">
        <v>105</v>
      </c>
      <c r="P7" s="24">
        <v>48.63</v>
      </c>
      <c r="Q7" s="24">
        <v>74.760000000000005</v>
      </c>
      <c r="R7" s="24">
        <v>2200</v>
      </c>
      <c r="S7" s="24">
        <v>5240</v>
      </c>
      <c r="T7" s="24">
        <v>133.85</v>
      </c>
      <c r="U7" s="24">
        <v>39.15</v>
      </c>
      <c r="V7" s="24">
        <v>2525</v>
      </c>
      <c r="W7" s="24">
        <v>2.37</v>
      </c>
      <c r="X7" s="24">
        <v>1065.4000000000001</v>
      </c>
      <c r="Y7" s="24">
        <v>105.08</v>
      </c>
      <c r="Z7" s="24">
        <v>96.6</v>
      </c>
      <c r="AA7" s="24">
        <v>101.46</v>
      </c>
      <c r="AB7" s="24">
        <v>99.22</v>
      </c>
      <c r="AC7" s="24">
        <v>120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1087.96</v>
      </c>
      <c r="BL7" s="24">
        <v>1209.45</v>
      </c>
      <c r="BM7" s="24">
        <v>1042.6400000000001</v>
      </c>
      <c r="BN7" s="24">
        <v>1305.58</v>
      </c>
      <c r="BO7" s="24">
        <v>1168.69</v>
      </c>
      <c r="BP7" s="24">
        <v>1156.82</v>
      </c>
      <c r="BQ7" s="24">
        <v>81.8</v>
      </c>
      <c r="BR7" s="24">
        <v>51.84</v>
      </c>
      <c r="BS7" s="24">
        <v>45.67</v>
      </c>
      <c r="BT7" s="24">
        <v>43.48</v>
      </c>
      <c r="BU7" s="24">
        <v>41.93</v>
      </c>
      <c r="BV7" s="24">
        <v>59.67</v>
      </c>
      <c r="BW7" s="24">
        <v>55.93</v>
      </c>
      <c r="BX7" s="24">
        <v>55.76</v>
      </c>
      <c r="BY7" s="24">
        <v>51.73</v>
      </c>
      <c r="BZ7" s="24">
        <v>70.709999999999994</v>
      </c>
      <c r="CA7" s="24">
        <v>75.33</v>
      </c>
      <c r="CB7" s="24">
        <v>136.24</v>
      </c>
      <c r="CC7" s="24">
        <v>218.8</v>
      </c>
      <c r="CD7" s="24">
        <v>246.67</v>
      </c>
      <c r="CE7" s="24">
        <v>255.66</v>
      </c>
      <c r="CF7" s="24">
        <v>266.22000000000003</v>
      </c>
      <c r="CG7" s="24">
        <v>270.60000000000002</v>
      </c>
      <c r="CH7" s="24">
        <v>289.60000000000002</v>
      </c>
      <c r="CI7" s="24">
        <v>296.14999999999998</v>
      </c>
      <c r="CJ7" s="24">
        <v>290.54000000000002</v>
      </c>
      <c r="CK7" s="24">
        <v>233.15</v>
      </c>
      <c r="CL7" s="24">
        <v>215.73</v>
      </c>
      <c r="CM7" s="24">
        <v>38.26</v>
      </c>
      <c r="CN7" s="24">
        <v>40.28</v>
      </c>
      <c r="CO7" s="24">
        <v>45.5</v>
      </c>
      <c r="CP7" s="24">
        <v>44.45</v>
      </c>
      <c r="CQ7" s="24">
        <v>44.36</v>
      </c>
      <c r="CR7" s="24">
        <v>37.65</v>
      </c>
      <c r="CS7" s="24">
        <v>36.71</v>
      </c>
      <c r="CT7" s="24">
        <v>33.799999999999997</v>
      </c>
      <c r="CU7" s="24">
        <v>32.380000000000003</v>
      </c>
      <c r="CV7" s="24">
        <v>42.09</v>
      </c>
      <c r="CW7" s="24">
        <v>43.28</v>
      </c>
      <c r="CX7" s="24">
        <v>55.05</v>
      </c>
      <c r="CY7" s="24">
        <v>68.569999999999993</v>
      </c>
      <c r="CZ7" s="24">
        <v>71.010000000000005</v>
      </c>
      <c r="DA7" s="24">
        <v>73.12</v>
      </c>
      <c r="DB7" s="24">
        <v>75.13</v>
      </c>
      <c r="DC7" s="24">
        <v>67.37</v>
      </c>
      <c r="DD7" s="24">
        <v>70.05</v>
      </c>
      <c r="DE7" s="24">
        <v>67.09</v>
      </c>
      <c r="DF7" s="24">
        <v>67.31</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0.06</v>
      </c>
      <c r="EK7" s="24">
        <v>0.02</v>
      </c>
      <c r="EL7" s="24">
        <v>0</v>
      </c>
      <c r="EM7" s="24">
        <v>0</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2025-01-24T07:30:43Z</dcterms:created>
  <dcterms:modified xsi:type="dcterms:W3CDTF">2025-02-27T07:02:06Z</dcterms:modified>
  <cp:category/>
</cp:coreProperties>
</file>