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AEF2C7B-8DB3-42D1-8D0E-796011BAE7EC}" xr6:coauthVersionLast="47" xr6:coauthVersionMax="47" xr10:uidLastSave="{00000000-0000-0000-0000-000000000000}"/>
  <workbookProtection workbookAlgorithmName="SHA-512" workbookHashValue="LvLDU/k8zd/Y0DSFNLw/c3NB3L1HSquIJR3IsVdMxoGin+ZVCsvtzCKBMzAgyXxAvG1Tw6cQcyEvrmzav4MnBA==" workbookSaltValue="5IY109K89SWeuNR3mlyYr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W10" i="4"/>
  <c r="P10" i="4"/>
  <c r="B10" i="4"/>
  <c r="BB8" i="4"/>
  <c r="AT8" i="4"/>
  <c r="W8" i="4"/>
  <c r="P8" i="4"/>
  <c r="B8" i="4"/>
  <c r="B6" i="4"/>
</calcChain>
</file>

<file path=xl/sharedStrings.xml><?xml version="1.0" encoding="utf-8"?>
<sst xmlns="http://schemas.openxmlformats.org/spreadsheetml/2006/main" count="241" uniqueCount="116">
  <si>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</si>
  <si>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</si>
  <si>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</si>
  <si>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</si>
  <si>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</si>
  <si>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</si>
  <si>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</si>
  <si>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</si>
  <si>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</si>
  <si>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</si>
  <si>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</si>
  <si>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</si>
  <si>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</si>
  <si>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</si>
  <si>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</si>
  <si>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</si>
  <si>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</si>
  <si>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</si>
  <si>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</si>
  <si>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</si>
  <si>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</si>
  <si>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</si>
  <si>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</si>
  <si>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</si>
  <si>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</si>
  <si>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</si>
  <si>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</si>
  <si>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</si>
  <si>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</si>
  <si>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</si>
  <si>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</si>
  <si>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</si>
  <si>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</si>
  <si>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</si>
  <si>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</si>
  <si>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</si>
  <si>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</si>
  <si>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</si>
  <si>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</si>
  <si>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</si>
  <si>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</si>
  <si>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</si>
  <si>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</si>
  <si>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</si>
  <si>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</si>
  <si>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</si>
  <si>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</si>
  <si>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</si>
  <si>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</si>
  <si>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</si>
  <si>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</si>
  <si>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</si>
  <si>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</si>
  <si>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</si>
  <si>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</si>
  <si>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</si>
  <si>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</si>
  <si>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</si>
  <si>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</si>
  <si>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</si>
  <si>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</si>
  <si>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</si>
  <si>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</si>
  <si>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</si>
  <si>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</si>
  <si>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</si>
  <si>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</si>
  <si>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</si>
  <si>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</si>
  <si>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</si>
  <si>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</si>
  <si>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</si>
  <si>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</si>
  <si>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</si>
  <si>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</si>
  <si>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</si>
  <si>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</si>
  <si>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</si>
  <si>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</si>
  <si>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</si>
  <si>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</si>
  <si>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</si>
  <si>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</si>
  <si>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</si>
  <si>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</si>
  <si>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</si>
  <si>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</si>
  <si>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</si>
  <si>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</si>
  <si>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</si>
  <si>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</si>
  <si>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</si>
  <si>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</si>
  <si>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</si>
  <si>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</si>
  <si>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</si>
  <si>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群馬県　邑楽町</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</si>
  <si>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</si>
  <si>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</si>
  <si>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</si>
  <si>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</si>
  <si>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</si>
  <si>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</si>
  <si>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</si>
  <si>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</si>
  <si>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</si>
  <si>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</si>
  <si>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</si>
  <si>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</si>
  <si>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</si>
  <si>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</si>
  <si>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</si>
  <si>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</si>
  <si>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今後の人口減少による使用料の減少や施設の老朽化を見据えると、経費回収率を上げ、収支バランスの取れた維持管理対策をとる必要がある。
　今後はストックマネジメント計画によって緊急度が高いと位置づけられた地区において、管渠施設の老朽化対策が必要となってくる。
　また、残りの未整備地区への管渠整備を進めながら同時に接続率、水洗化率向上の対策を行っていく。令和6年度に予定している公営企業会計移行によるメリットを活用して収支比率及び経費回収率の向上を図りながら、老朽化対策や維持管理対策の経営バランスをとる必要がある</t>
  </si>
  <si>
    <r>
      <t>①収益的収支比率は、昨年度より増加し100％以上となっている。しかし、今後さらなる工事費の増加が見込まれるため、経営改善の向上に取り組む必要がある。
④町の料金水準は高めであり、企業債残高は平均と比べて低い値で推移している。今後ストックマネジメント計画をもととした改修工事費等の増加で企業債の増加が見込まれる。費用を平準化するなどの取組みが必要となってくる。
⑤経費回収率について、昨年度より改善したが公営企業会計移行業務委託料の影響で100％を下回っている。今後も接続率を向上させるなどさらなる改善点に取り組む必要がある。
⑥汚水処理原価は、令和4年度より改善をしたが、今後汚水処理費の高騰が見込まれることから、</t>
    </r>
    <r>
      <rPr>
        <sz val="11"/>
        <color theme="1"/>
        <rFont val="ＭＳ ゴシック"/>
        <family val="3"/>
        <charset val="128"/>
      </rPr>
      <t>接</t>
    </r>
    <r>
      <rPr>
        <sz val="11"/>
        <color theme="1"/>
        <rFont val="ＭＳ ゴシック"/>
        <family val="3"/>
        <charset val="128"/>
      </rPr>
      <t>続率を向上させるなどさらなる改善に取り組む必要がある。
⑦施設利用率については、千代田町の西邑楽水質浄化センターを利用しており、当町に最終処理施設はないため数値は算定されていない。　　　　　　　
⑧水洗化率は、類似団体平均値を超えているが、全国平均よりも低い値であるため、接続促進に向けた取組みを継続する必要がある。</t>
    </r>
    <rPh sb="181" eb="183">
      <t>ケイヒ</t>
    </rPh>
    <rPh sb="183" eb="186">
      <t>カイシュウリツ</t>
    </rPh>
    <rPh sb="191" eb="194">
      <t>サクネンド</t>
    </rPh>
    <rPh sb="196" eb="198">
      <t>カイゼン</t>
    </rPh>
    <rPh sb="237" eb="239">
      <t>コウジョウ</t>
    </rPh>
    <rPh sb="252" eb="253">
      <t>ト</t>
    </rPh>
    <rPh sb="254" eb="255">
      <t>ク</t>
    </rPh>
    <rPh sb="264" eb="266">
      <t>オスイ</t>
    </rPh>
    <rPh sb="266" eb="268">
      <t>ショリ</t>
    </rPh>
    <rPh sb="268" eb="270">
      <t>ゲンカ</t>
    </rPh>
    <rPh sb="272" eb="274">
      <t>レイワ</t>
    </rPh>
    <rPh sb="275" eb="277">
      <t>ネンド</t>
    </rPh>
    <rPh sb="279" eb="281">
      <t>カイゼン</t>
    </rPh>
    <rPh sb="286" eb="288">
      <t>コンゴ</t>
    </rPh>
    <rPh sb="288" eb="290">
      <t>オスイ</t>
    </rPh>
    <rPh sb="290" eb="293">
      <t>ショリヒ</t>
    </rPh>
    <rPh sb="294" eb="296">
      <t>コウトウ</t>
    </rPh>
    <rPh sb="297" eb="299">
      <t>ミコ</t>
    </rPh>
    <rPh sb="311" eb="313">
      <t>コウジョウ</t>
    </rPh>
    <rPh sb="325" eb="326">
      <t>ト</t>
    </rPh>
    <rPh sb="327" eb="328">
      <t>ク</t>
    </rPh>
    <rPh sb="417" eb="420">
      <t>ヘイキンチ</t>
    </rPh>
    <rPh sb="421" eb="422">
      <t>コ</t>
    </rPh>
    <rPh sb="428" eb="430">
      <t>ゼンコク</t>
    </rPh>
    <rPh sb="430" eb="432">
      <t>ヘイキン</t>
    </rPh>
    <phoneticPr fontId="1"/>
  </si>
  <si>
    <t>③管渠改善率について、当町の公共下水道は平成5年度に着手し、平成12年度に供用開始となっており、事業開始からの年数が浅いため、管渠の老朽化に伴う更新等は実施していなかったが、令和4年度は令和3年度にコミプラから編入した新中野地区（昭和47年管渠築造）のストックマネジメント計画策定や計画策定に必要な調査を行った。令和5年度からは更新・改築工事を実施し、改善率の増加を進めていく。</t>
    <rPh sb="87" eb="89">
      <t>レイワ</t>
    </rPh>
    <rPh sb="93" eb="95">
      <t>レイワ</t>
    </rPh>
    <rPh sb="156" eb="158">
      <t>レイワ</t>
    </rPh>
    <rPh sb="183" eb="184">
      <t>スス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</si>
</sst>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0.02</c:v>
                </c:pt>
                <c:pt idx="3">
                  <c:v>0</c:v>
                </c:pt>
                <c:pt idx="4" formatCode="#,##0.00;&quot;△&quot;#,##0.00;&quot;-&quot;">
                  <c:v>1.2</c:v>
                </c:pt>
              </c:numCache>
            </c:numRef>
          </c:val>
          <c:extLst>
            <c:ext xmlns:c16="http://schemas.microsoft.com/office/drawing/2014/chart" uri="{C3380CC4-5D6E-409C-BE32-E72D297353CC}">
              <c16:uniqueId val="{00000000-3A0F-4DAA-9F7B-13FE8B31FF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3A0F-4DAA-9F7B-13FE8B31FF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C3-4B55-9AAF-AB6AE80E5C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F4C3-4B55-9AAF-AB6AE80E5C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72.72</c:v>
                </c:pt>
                <c:pt idx="1">
                  <c:v>74.17</c:v>
                </c:pt>
                <c:pt idx="2">
                  <c:v>78.44</c:v>
                </c:pt>
                <c:pt idx="3">
                  <c:v>80.239999999999995</c:v>
                </c:pt>
                <c:pt idx="4">
                  <c:v>84.69</c:v>
                </c:pt>
              </c:numCache>
            </c:numRef>
          </c:val>
          <c:extLst>
            <c:ext xmlns:c16="http://schemas.microsoft.com/office/drawing/2014/chart" uri="{C3380CC4-5D6E-409C-BE32-E72D297353CC}">
              <c16:uniqueId val="{00000000-0B7E-4419-B0A4-9D483AB0A2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0B7E-4419-B0A4-9D483AB0A2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101.02</c:v>
                </c:pt>
                <c:pt idx="1">
                  <c:v>101.53</c:v>
                </c:pt>
                <c:pt idx="2">
                  <c:v>98.59</c:v>
                </c:pt>
                <c:pt idx="3">
                  <c:v>100.28</c:v>
                </c:pt>
                <c:pt idx="4">
                  <c:v>104.58</c:v>
                </c:pt>
              </c:numCache>
            </c:numRef>
          </c:val>
          <c:extLst>
            <c:ext xmlns:c16="http://schemas.microsoft.com/office/drawing/2014/chart" uri="{C3380CC4-5D6E-409C-BE32-E72D297353CC}">
              <c16:uniqueId val="{00000000-10C6-4EA2-8BB0-73AAE7A80C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C6-4EA2-8BB0-73AAE7A80C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25-433B-BF13-8024F83E30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25-433B-BF13-8024F83E30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A-4ABE-938D-5682E46F0E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A-4ABE-938D-5682E46F0E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8B-4F5A-AADB-0267BA423A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8B-4F5A-AADB-0267BA423A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34-43A3-9887-F603D04D6C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34-43A3-9887-F603D04D6C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185.45</c:v>
                </c:pt>
                <c:pt idx="1">
                  <c:v>113.65</c:v>
                </c:pt>
                <c:pt idx="2">
                  <c:v>274.08</c:v>
                </c:pt>
                <c:pt idx="3">
                  <c:v>0.94</c:v>
                </c:pt>
                <c:pt idx="4">
                  <c:v>66.77</c:v>
                </c:pt>
              </c:numCache>
            </c:numRef>
          </c:val>
          <c:extLst>
            <c:ext xmlns:c16="http://schemas.microsoft.com/office/drawing/2014/chart" uri="{C3380CC4-5D6E-409C-BE32-E72D297353CC}">
              <c16:uniqueId val="{00000000-2AD9-4CB6-965B-C88A3421F96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2AD9-4CB6-965B-C88A3421F96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92.53</c:v>
                </c:pt>
                <c:pt idx="3">
                  <c:v>75.92</c:v>
                </c:pt>
                <c:pt idx="4">
                  <c:v>97.86</c:v>
                </c:pt>
              </c:numCache>
            </c:numRef>
          </c:val>
          <c:extLst>
            <c:ext xmlns:c16="http://schemas.microsoft.com/office/drawing/2014/chart" uri="{C3380CC4-5D6E-409C-BE32-E72D297353CC}">
              <c16:uniqueId val="{00000000-83E3-46D7-9A1A-00E6DDDF95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83E3-46D7-9A1A-00E6DDDF95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202.71</c:v>
                </c:pt>
                <c:pt idx="1">
                  <c:v>202.79</c:v>
                </c:pt>
                <c:pt idx="2">
                  <c:v>219.13</c:v>
                </c:pt>
                <c:pt idx="3">
                  <c:v>261.68</c:v>
                </c:pt>
                <c:pt idx="4">
                  <c:v>170.89</c:v>
                </c:pt>
              </c:numCache>
            </c:numRef>
          </c:val>
          <c:extLst>
            <c:ext xmlns:c16="http://schemas.microsoft.com/office/drawing/2014/chart" uri="{C3380CC4-5D6E-409C-BE32-E72D297353CC}">
              <c16:uniqueId val="{00000000-08B8-4A5D-857B-6712F6C850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08B8-4A5D-857B-6712F6C850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群馬県　邑楽町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10</v>
      </c>
      <c r="C7" s="56"/>
      <c r="D7" s="56"/>
      <c r="E7" s="56"/>
      <c r="F7" s="56"/>
      <c r="G7" s="56"/>
      <c r="H7" s="56"/>
      <c r="I7" s="56" t="s">
        <v>16</v>
      </c>
      <c r="J7" s="56"/>
      <c r="K7" s="56"/>
      <c r="L7" s="56"/>
      <c r="M7" s="56"/>
      <c r="N7" s="56"/>
      <c r="O7" s="56"/>
      <c r="P7" s="56" t="s">
        <v>9</v>
      </c>
      <c r="Q7" s="56"/>
      <c r="R7" s="56"/>
      <c r="S7" s="56"/>
      <c r="T7" s="56"/>
      <c r="U7" s="56"/>
      <c r="V7" s="56"/>
      <c r="W7" s="56" t="s">
        <v>1</v>
      </c>
      <c r="X7" s="56"/>
      <c r="Y7" s="56"/>
      <c r="Z7" s="56"/>
      <c r="AA7" s="56"/>
      <c r="AB7" s="56"/>
      <c r="AC7" s="56"/>
      <c r="AD7" s="56" t="s">
        <v>8</v>
      </c>
      <c r="AE7" s="56"/>
      <c r="AF7" s="56"/>
      <c r="AG7" s="56"/>
      <c r="AH7" s="56"/>
      <c r="AI7" s="56"/>
      <c r="AJ7" s="56"/>
      <c r="AK7" s="3"/>
      <c r="AL7" s="56" t="s">
        <v>17</v>
      </c>
      <c r="AM7" s="56"/>
      <c r="AN7" s="56"/>
      <c r="AO7" s="56"/>
      <c r="AP7" s="56"/>
      <c r="AQ7" s="56"/>
      <c r="AR7" s="56"/>
      <c r="AS7" s="56"/>
      <c r="AT7" s="56" t="s">
        <v>14</v>
      </c>
      <c r="AU7" s="56"/>
      <c r="AV7" s="56"/>
      <c r="AW7" s="56"/>
      <c r="AX7" s="56"/>
      <c r="AY7" s="56"/>
      <c r="AZ7" s="56"/>
      <c r="BA7" s="56"/>
      <c r="BB7" s="56" t="s">
        <v>18</v>
      </c>
      <c r="BC7" s="56"/>
      <c r="BD7" s="56"/>
      <c r="BE7" s="56"/>
      <c r="BF7" s="56"/>
      <c r="BG7" s="56"/>
      <c r="BH7" s="56"/>
      <c r="BI7" s="56"/>
      <c r="BJ7" s="3"/>
      <c r="BK7" s="3"/>
      <c r="BL7" s="67" t="s">
        <v>19</v>
      </c>
      <c r="BM7" s="68"/>
      <c r="BN7" s="68"/>
      <c r="BO7" s="68"/>
      <c r="BP7" s="68"/>
      <c r="BQ7" s="68"/>
      <c r="BR7" s="68"/>
      <c r="BS7" s="68"/>
      <c r="BT7" s="68"/>
      <c r="BU7" s="68"/>
      <c r="BV7" s="68"/>
      <c r="BW7" s="68"/>
      <c r="BX7" s="68"/>
      <c r="BY7" s="69"/>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0">
        <f>データ!S6</f>
        <v>25811</v>
      </c>
      <c r="AM8" s="50"/>
      <c r="AN8" s="50"/>
      <c r="AO8" s="50"/>
      <c r="AP8" s="50"/>
      <c r="AQ8" s="50"/>
      <c r="AR8" s="50"/>
      <c r="AS8" s="50"/>
      <c r="AT8" s="51">
        <f>データ!T6</f>
        <v>31.11</v>
      </c>
      <c r="AU8" s="51"/>
      <c r="AV8" s="51"/>
      <c r="AW8" s="51"/>
      <c r="AX8" s="51"/>
      <c r="AY8" s="51"/>
      <c r="AZ8" s="51"/>
      <c r="BA8" s="51"/>
      <c r="BB8" s="51">
        <f>データ!U6</f>
        <v>829.67</v>
      </c>
      <c r="BC8" s="51"/>
      <c r="BD8" s="51"/>
      <c r="BE8" s="51"/>
      <c r="BF8" s="51"/>
      <c r="BG8" s="51"/>
      <c r="BH8" s="51"/>
      <c r="BI8" s="51"/>
      <c r="BJ8" s="3"/>
      <c r="BK8" s="3"/>
      <c r="BL8" s="61" t="s">
        <v>15</v>
      </c>
      <c r="BM8" s="62"/>
      <c r="BN8" s="63" t="s">
        <v>21</v>
      </c>
      <c r="BO8" s="63"/>
      <c r="BP8" s="63"/>
      <c r="BQ8" s="63"/>
      <c r="BR8" s="63"/>
      <c r="BS8" s="63"/>
      <c r="BT8" s="63"/>
      <c r="BU8" s="63"/>
      <c r="BV8" s="63"/>
      <c r="BW8" s="63"/>
      <c r="BX8" s="63"/>
      <c r="BY8" s="64"/>
    </row>
    <row r="9" spans="1:78" ht="18.75" customHeight="1" x14ac:dyDescent="0.2">
      <c r="A9" s="2"/>
      <c r="B9" s="56" t="s">
        <v>23</v>
      </c>
      <c r="C9" s="56"/>
      <c r="D9" s="56"/>
      <c r="E9" s="56"/>
      <c r="F9" s="56"/>
      <c r="G9" s="56"/>
      <c r="H9" s="56"/>
      <c r="I9" s="56" t="s">
        <v>24</v>
      </c>
      <c r="J9" s="56"/>
      <c r="K9" s="56"/>
      <c r="L9" s="56"/>
      <c r="M9" s="56"/>
      <c r="N9" s="56"/>
      <c r="O9" s="56"/>
      <c r="P9" s="56" t="s">
        <v>25</v>
      </c>
      <c r="Q9" s="56"/>
      <c r="R9" s="56"/>
      <c r="S9" s="56"/>
      <c r="T9" s="56"/>
      <c r="U9" s="56"/>
      <c r="V9" s="56"/>
      <c r="W9" s="56" t="s">
        <v>28</v>
      </c>
      <c r="X9" s="56"/>
      <c r="Y9" s="56"/>
      <c r="Z9" s="56"/>
      <c r="AA9" s="56"/>
      <c r="AB9" s="56"/>
      <c r="AC9" s="56"/>
      <c r="AD9" s="56" t="s">
        <v>22</v>
      </c>
      <c r="AE9" s="56"/>
      <c r="AF9" s="56"/>
      <c r="AG9" s="56"/>
      <c r="AH9" s="56"/>
      <c r="AI9" s="56"/>
      <c r="AJ9" s="56"/>
      <c r="AK9" s="3"/>
      <c r="AL9" s="56" t="s">
        <v>31</v>
      </c>
      <c r="AM9" s="56"/>
      <c r="AN9" s="56"/>
      <c r="AO9" s="56"/>
      <c r="AP9" s="56"/>
      <c r="AQ9" s="56"/>
      <c r="AR9" s="56"/>
      <c r="AS9" s="56"/>
      <c r="AT9" s="56" t="s">
        <v>32</v>
      </c>
      <c r="AU9" s="56"/>
      <c r="AV9" s="56"/>
      <c r="AW9" s="56"/>
      <c r="AX9" s="56"/>
      <c r="AY9" s="56"/>
      <c r="AZ9" s="56"/>
      <c r="BA9" s="56"/>
      <c r="BB9" s="56" t="s">
        <v>5</v>
      </c>
      <c r="BC9" s="56"/>
      <c r="BD9" s="56"/>
      <c r="BE9" s="56"/>
      <c r="BF9" s="56"/>
      <c r="BG9" s="56"/>
      <c r="BH9" s="56"/>
      <c r="BI9" s="56"/>
      <c r="BJ9" s="3"/>
      <c r="BK9" s="3"/>
      <c r="BL9" s="57" t="s">
        <v>33</v>
      </c>
      <c r="BM9" s="58"/>
      <c r="BN9" s="59" t="s">
        <v>35</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33.229999999999997</v>
      </c>
      <c r="Q10" s="51"/>
      <c r="R10" s="51"/>
      <c r="S10" s="51"/>
      <c r="T10" s="51"/>
      <c r="U10" s="51"/>
      <c r="V10" s="51"/>
      <c r="W10" s="51">
        <f>データ!Q6</f>
        <v>90.45</v>
      </c>
      <c r="X10" s="51"/>
      <c r="Y10" s="51"/>
      <c r="Z10" s="51"/>
      <c r="AA10" s="51"/>
      <c r="AB10" s="51"/>
      <c r="AC10" s="51"/>
      <c r="AD10" s="50">
        <f>データ!R6</f>
        <v>3740</v>
      </c>
      <c r="AE10" s="50"/>
      <c r="AF10" s="50"/>
      <c r="AG10" s="50"/>
      <c r="AH10" s="50"/>
      <c r="AI10" s="50"/>
      <c r="AJ10" s="50"/>
      <c r="AK10" s="2"/>
      <c r="AL10" s="50">
        <f>データ!V6</f>
        <v>8533</v>
      </c>
      <c r="AM10" s="50"/>
      <c r="AN10" s="50"/>
      <c r="AO10" s="50"/>
      <c r="AP10" s="50"/>
      <c r="AQ10" s="50"/>
      <c r="AR10" s="50"/>
      <c r="AS10" s="50"/>
      <c r="AT10" s="51">
        <f>データ!W6</f>
        <v>2.2400000000000002</v>
      </c>
      <c r="AU10" s="51"/>
      <c r="AV10" s="51"/>
      <c r="AW10" s="51"/>
      <c r="AX10" s="51"/>
      <c r="AY10" s="51"/>
      <c r="AZ10" s="51"/>
      <c r="BA10" s="51"/>
      <c r="BB10" s="51">
        <f>データ!X6</f>
        <v>3809.38</v>
      </c>
      <c r="BC10" s="51"/>
      <c r="BD10" s="51"/>
      <c r="BE10" s="51"/>
      <c r="BF10" s="51"/>
      <c r="BG10" s="51"/>
      <c r="BH10" s="51"/>
      <c r="BI10" s="51"/>
      <c r="BJ10" s="2"/>
      <c r="BK10" s="2"/>
      <c r="BL10" s="52" t="s">
        <v>36</v>
      </c>
      <c r="BM10" s="53"/>
      <c r="BN10" s="54" t="s">
        <v>37</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39</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30</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40</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114</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115</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13</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12</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2">
      <c r="C83" s="28" t="s">
        <v>43</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x14ac:dyDescent="0.2">
      <c r="C84" s="2"/>
    </row>
    <row r="85" spans="1:78" hidden="1" x14ac:dyDescent="0.2">
      <c r="B85" s="6" t="s">
        <v>44</v>
      </c>
      <c r="C85" s="6"/>
      <c r="D85" s="6"/>
      <c r="E85" s="6" t="s">
        <v>46</v>
      </c>
      <c r="F85" s="6" t="s">
        <v>47</v>
      </c>
      <c r="G85" s="6" t="s">
        <v>48</v>
      </c>
      <c r="H85" s="6" t="s">
        <v>41</v>
      </c>
      <c r="I85" s="6" t="s">
        <v>11</v>
      </c>
      <c r="J85" s="6" t="s">
        <v>49</v>
      </c>
      <c r="K85" s="6" t="s">
        <v>50</v>
      </c>
      <c r="L85" s="6" t="s">
        <v>4</v>
      </c>
      <c r="M85" s="6" t="s">
        <v>34</v>
      </c>
      <c r="N85" s="6" t="s">
        <v>51</v>
      </c>
      <c r="O85" s="6" t="s">
        <v>53</v>
      </c>
    </row>
    <row r="86" spans="1:78" hidden="1" x14ac:dyDescent="0.2">
      <c r="B86" s="6"/>
      <c r="C86" s="6"/>
      <c r="D86" s="6"/>
      <c r="E86" s="6" t="str">
        <f>データ!AI6</f>
        <v/>
      </c>
      <c r="F86" s="6" t="s">
        <v>38</v>
      </c>
      <c r="G86" s="6" t="s">
        <v>38</v>
      </c>
      <c r="H86" s="6" t="str">
        <f>データ!BP6</f>
        <v>【630.82】</v>
      </c>
      <c r="I86" s="6" t="str">
        <f>データ!CA6</f>
        <v>【97.81】</v>
      </c>
      <c r="J86" s="6" t="str">
        <f>データ!CL6</f>
        <v>【138.75】</v>
      </c>
      <c r="K86" s="6" t="str">
        <f>データ!CW6</f>
        <v>【58.94】</v>
      </c>
      <c r="L86" s="6" t="str">
        <f>データ!DH6</f>
        <v>【95.91】</v>
      </c>
      <c r="M86" s="6" t="s">
        <v>38</v>
      </c>
      <c r="N86" s="6" t="s">
        <v>38</v>
      </c>
      <c r="O86" s="6" t="str">
        <f>データ!EO6</f>
        <v>【0.22】</v>
      </c>
    </row>
  </sheetData>
  <sheetProtection algorithmName="SHA-512" hashValue="don9wsyUw7q2TMErGrDndTS8ZZEKms7Cy5x8qG7vGWCGJKIuuqPG9/A8ZK21kvV75Y9cXXH8T8Mz1AhQjtAuow==" saltValue="qiQ7CtX3SZ8Sd/12XoZIF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20</v>
      </c>
      <c r="B3" s="16" t="s">
        <v>2</v>
      </c>
      <c r="C3" s="16" t="s">
        <v>58</v>
      </c>
      <c r="D3" s="16" t="s">
        <v>59</v>
      </c>
      <c r="E3" s="16" t="s">
        <v>7</v>
      </c>
      <c r="F3" s="16" t="s">
        <v>6</v>
      </c>
      <c r="G3" s="16" t="s">
        <v>27</v>
      </c>
      <c r="H3" s="71" t="s">
        <v>55</v>
      </c>
      <c r="I3" s="72"/>
      <c r="J3" s="72"/>
      <c r="K3" s="72"/>
      <c r="L3" s="72"/>
      <c r="M3" s="72"/>
      <c r="N3" s="72"/>
      <c r="O3" s="72"/>
      <c r="P3" s="72"/>
      <c r="Q3" s="72"/>
      <c r="R3" s="72"/>
      <c r="S3" s="72"/>
      <c r="T3" s="72"/>
      <c r="U3" s="72"/>
      <c r="V3" s="72"/>
      <c r="W3" s="72"/>
      <c r="X3" s="73"/>
      <c r="Y3" s="77" t="s">
        <v>52</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13</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60</v>
      </c>
      <c r="B4" s="17"/>
      <c r="C4" s="17"/>
      <c r="D4" s="17"/>
      <c r="E4" s="17"/>
      <c r="F4" s="17"/>
      <c r="G4" s="17"/>
      <c r="H4" s="74"/>
      <c r="I4" s="75"/>
      <c r="J4" s="75"/>
      <c r="K4" s="75"/>
      <c r="L4" s="75"/>
      <c r="M4" s="75"/>
      <c r="N4" s="75"/>
      <c r="O4" s="75"/>
      <c r="P4" s="75"/>
      <c r="Q4" s="75"/>
      <c r="R4" s="75"/>
      <c r="S4" s="75"/>
      <c r="T4" s="75"/>
      <c r="U4" s="75"/>
      <c r="V4" s="75"/>
      <c r="W4" s="75"/>
      <c r="X4" s="76"/>
      <c r="Y4" s="78" t="s">
        <v>26</v>
      </c>
      <c r="Z4" s="78"/>
      <c r="AA4" s="78"/>
      <c r="AB4" s="78"/>
      <c r="AC4" s="78"/>
      <c r="AD4" s="78"/>
      <c r="AE4" s="78"/>
      <c r="AF4" s="78"/>
      <c r="AG4" s="78"/>
      <c r="AH4" s="78"/>
      <c r="AI4" s="78"/>
      <c r="AJ4" s="78" t="s">
        <v>45</v>
      </c>
      <c r="AK4" s="78"/>
      <c r="AL4" s="78"/>
      <c r="AM4" s="78"/>
      <c r="AN4" s="78"/>
      <c r="AO4" s="78"/>
      <c r="AP4" s="78"/>
      <c r="AQ4" s="78"/>
      <c r="AR4" s="78"/>
      <c r="AS4" s="78"/>
      <c r="AT4" s="78"/>
      <c r="AU4" s="78" t="s">
        <v>29</v>
      </c>
      <c r="AV4" s="78"/>
      <c r="AW4" s="78"/>
      <c r="AX4" s="78"/>
      <c r="AY4" s="78"/>
      <c r="AZ4" s="78"/>
      <c r="BA4" s="78"/>
      <c r="BB4" s="78"/>
      <c r="BC4" s="78"/>
      <c r="BD4" s="78"/>
      <c r="BE4" s="78"/>
      <c r="BF4" s="78" t="s">
        <v>62</v>
      </c>
      <c r="BG4" s="78"/>
      <c r="BH4" s="78"/>
      <c r="BI4" s="78"/>
      <c r="BJ4" s="78"/>
      <c r="BK4" s="78"/>
      <c r="BL4" s="78"/>
      <c r="BM4" s="78"/>
      <c r="BN4" s="78"/>
      <c r="BO4" s="78"/>
      <c r="BP4" s="78"/>
      <c r="BQ4" s="78" t="s">
        <v>0</v>
      </c>
      <c r="BR4" s="78"/>
      <c r="BS4" s="78"/>
      <c r="BT4" s="78"/>
      <c r="BU4" s="78"/>
      <c r="BV4" s="78"/>
      <c r="BW4" s="78"/>
      <c r="BX4" s="78"/>
      <c r="BY4" s="78"/>
      <c r="BZ4" s="78"/>
      <c r="CA4" s="78"/>
      <c r="CB4" s="78" t="s">
        <v>61</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8"/>
      <c r="C5" s="18"/>
      <c r="D5" s="18"/>
      <c r="E5" s="18"/>
      <c r="F5" s="18"/>
      <c r="G5" s="18"/>
      <c r="H5" s="22" t="s">
        <v>57</v>
      </c>
      <c r="I5" s="22" t="s">
        <v>70</v>
      </c>
      <c r="J5" s="22" t="s">
        <v>71</v>
      </c>
      <c r="K5" s="22" t="s">
        <v>72</v>
      </c>
      <c r="L5" s="22" t="s">
        <v>73</v>
      </c>
      <c r="M5" s="22" t="s">
        <v>8</v>
      </c>
      <c r="N5" s="22" t="s">
        <v>74</v>
      </c>
      <c r="O5" s="22" t="s">
        <v>75</v>
      </c>
      <c r="P5" s="22" t="s">
        <v>76</v>
      </c>
      <c r="Q5" s="22" t="s">
        <v>77</v>
      </c>
      <c r="R5" s="22" t="s">
        <v>78</v>
      </c>
      <c r="S5" s="22" t="s">
        <v>79</v>
      </c>
      <c r="T5" s="22" t="s">
        <v>80</v>
      </c>
      <c r="U5" s="22" t="s">
        <v>63</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44</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5" s="13" customFormat="1" x14ac:dyDescent="0.2">
      <c r="A6" s="14" t="s">
        <v>95</v>
      </c>
      <c r="B6" s="19">
        <f t="shared" ref="B6:X6" si="1">B7</f>
        <v>2023</v>
      </c>
      <c r="C6" s="19">
        <f t="shared" si="1"/>
        <v>105252</v>
      </c>
      <c r="D6" s="19">
        <f t="shared" si="1"/>
        <v>47</v>
      </c>
      <c r="E6" s="19">
        <f t="shared" si="1"/>
        <v>17</v>
      </c>
      <c r="F6" s="19">
        <f t="shared" si="1"/>
        <v>1</v>
      </c>
      <c r="G6" s="19">
        <f t="shared" si="1"/>
        <v>0</v>
      </c>
      <c r="H6" s="19" t="str">
        <f t="shared" si="1"/>
        <v>群馬県　邑楽町</v>
      </c>
      <c r="I6" s="19" t="str">
        <f t="shared" si="1"/>
        <v>法非適用</v>
      </c>
      <c r="J6" s="19" t="str">
        <f t="shared" si="1"/>
        <v>下水道事業</v>
      </c>
      <c r="K6" s="19" t="str">
        <f t="shared" si="1"/>
        <v>公共下水道</v>
      </c>
      <c r="L6" s="19" t="str">
        <f t="shared" si="1"/>
        <v>Cc2</v>
      </c>
      <c r="M6" s="19" t="str">
        <f t="shared" si="1"/>
        <v>非設置</v>
      </c>
      <c r="N6" s="23" t="str">
        <f t="shared" si="1"/>
        <v>-</v>
      </c>
      <c r="O6" s="23" t="str">
        <f t="shared" si="1"/>
        <v>該当数値なし</v>
      </c>
      <c r="P6" s="23">
        <f t="shared" si="1"/>
        <v>33.229999999999997</v>
      </c>
      <c r="Q6" s="23">
        <f t="shared" si="1"/>
        <v>90.45</v>
      </c>
      <c r="R6" s="23">
        <f t="shared" si="1"/>
        <v>3740</v>
      </c>
      <c r="S6" s="23">
        <f t="shared" si="1"/>
        <v>25811</v>
      </c>
      <c r="T6" s="23">
        <f t="shared" si="1"/>
        <v>31.11</v>
      </c>
      <c r="U6" s="23">
        <f t="shared" si="1"/>
        <v>829.67</v>
      </c>
      <c r="V6" s="23">
        <f t="shared" si="1"/>
        <v>8533</v>
      </c>
      <c r="W6" s="23">
        <f t="shared" si="1"/>
        <v>2.2400000000000002</v>
      </c>
      <c r="X6" s="23">
        <f t="shared" si="1"/>
        <v>3809.38</v>
      </c>
      <c r="Y6" s="27">
        <f t="shared" ref="Y6:AH6" si="2">IF(Y7="",NA(),Y7)</f>
        <v>101.02</v>
      </c>
      <c r="Z6" s="27">
        <f t="shared" si="2"/>
        <v>101.53</v>
      </c>
      <c r="AA6" s="27">
        <f t="shared" si="2"/>
        <v>98.59</v>
      </c>
      <c r="AB6" s="27">
        <f t="shared" si="2"/>
        <v>100.28</v>
      </c>
      <c r="AC6" s="27">
        <f t="shared" si="2"/>
        <v>104.58</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7">
        <f t="shared" ref="BF6:BO6" si="5">IF(BF7="",NA(),BF7)</f>
        <v>185.45</v>
      </c>
      <c r="BG6" s="27">
        <f t="shared" si="5"/>
        <v>113.65</v>
      </c>
      <c r="BH6" s="27">
        <f t="shared" si="5"/>
        <v>274.08</v>
      </c>
      <c r="BI6" s="27">
        <f t="shared" si="5"/>
        <v>0.94</v>
      </c>
      <c r="BJ6" s="27">
        <f t="shared" si="5"/>
        <v>66.77</v>
      </c>
      <c r="BK6" s="27">
        <f t="shared" si="5"/>
        <v>1001.3</v>
      </c>
      <c r="BL6" s="27">
        <f t="shared" si="5"/>
        <v>1050.51</v>
      </c>
      <c r="BM6" s="27">
        <f t="shared" si="5"/>
        <v>1102.01</v>
      </c>
      <c r="BN6" s="27">
        <f t="shared" si="5"/>
        <v>987.36</v>
      </c>
      <c r="BO6" s="27">
        <f t="shared" si="5"/>
        <v>1042.77</v>
      </c>
      <c r="BP6" s="23" t="str">
        <f>IF(BP7="","",IF(BP7="-","【-】","【"&amp;SUBSTITUTE(TEXT(BP7,"#,##0.00"),"-","△")&amp;"】"))</f>
        <v>【630.82】</v>
      </c>
      <c r="BQ6" s="27">
        <f t="shared" ref="BQ6:BZ6" si="6">IF(BQ7="",NA(),BQ7)</f>
        <v>100</v>
      </c>
      <c r="BR6" s="27">
        <f t="shared" si="6"/>
        <v>100</v>
      </c>
      <c r="BS6" s="27">
        <f t="shared" si="6"/>
        <v>92.53</v>
      </c>
      <c r="BT6" s="27">
        <f t="shared" si="6"/>
        <v>75.92</v>
      </c>
      <c r="BU6" s="27">
        <f t="shared" si="6"/>
        <v>97.86</v>
      </c>
      <c r="BV6" s="27">
        <f t="shared" si="6"/>
        <v>81.88</v>
      </c>
      <c r="BW6" s="27">
        <f t="shared" si="6"/>
        <v>82.65</v>
      </c>
      <c r="BX6" s="27">
        <f t="shared" si="6"/>
        <v>82.55</v>
      </c>
      <c r="BY6" s="27">
        <f t="shared" si="6"/>
        <v>83.55</v>
      </c>
      <c r="BZ6" s="27">
        <f t="shared" si="6"/>
        <v>84.48</v>
      </c>
      <c r="CA6" s="23" t="str">
        <f>IF(CA7="","",IF(CA7="-","【-】","【"&amp;SUBSTITUTE(TEXT(CA7,"#,##0.00"),"-","△")&amp;"】"))</f>
        <v>【97.81】</v>
      </c>
      <c r="CB6" s="27">
        <f t="shared" ref="CB6:CK6" si="7">IF(CB7="",NA(),CB7)</f>
        <v>202.71</v>
      </c>
      <c r="CC6" s="27">
        <f t="shared" si="7"/>
        <v>202.79</v>
      </c>
      <c r="CD6" s="27">
        <f t="shared" si="7"/>
        <v>219.13</v>
      </c>
      <c r="CE6" s="27">
        <f t="shared" si="7"/>
        <v>261.68</v>
      </c>
      <c r="CF6" s="27">
        <f t="shared" si="7"/>
        <v>170.89</v>
      </c>
      <c r="CG6" s="27">
        <f t="shared" si="7"/>
        <v>187.55</v>
      </c>
      <c r="CH6" s="27">
        <f t="shared" si="7"/>
        <v>186.3</v>
      </c>
      <c r="CI6" s="27">
        <f t="shared" si="7"/>
        <v>188.38</v>
      </c>
      <c r="CJ6" s="27">
        <f t="shared" si="7"/>
        <v>185.98</v>
      </c>
      <c r="CK6" s="27">
        <f t="shared" si="7"/>
        <v>187.11</v>
      </c>
      <c r="CL6" s="23" t="str">
        <f>IF(CL7="","",IF(CL7="-","【-】","【"&amp;SUBSTITUTE(TEXT(CL7,"#,##0.00"),"-","△")&amp;"】"))</f>
        <v>【138.75】</v>
      </c>
      <c r="CM6" s="27" t="str">
        <f t="shared" ref="CM6:CV6" si="8">IF(CM7="",NA(),CM7)</f>
        <v>-</v>
      </c>
      <c r="CN6" s="27" t="str">
        <f t="shared" si="8"/>
        <v>-</v>
      </c>
      <c r="CO6" s="27" t="str">
        <f t="shared" si="8"/>
        <v>-</v>
      </c>
      <c r="CP6" s="27" t="str">
        <f t="shared" si="8"/>
        <v>-</v>
      </c>
      <c r="CQ6" s="27" t="str">
        <f t="shared" si="8"/>
        <v>-</v>
      </c>
      <c r="CR6" s="27">
        <f t="shared" si="8"/>
        <v>50.94</v>
      </c>
      <c r="CS6" s="27">
        <f t="shared" si="8"/>
        <v>50.53</v>
      </c>
      <c r="CT6" s="27">
        <f t="shared" si="8"/>
        <v>51.42</v>
      </c>
      <c r="CU6" s="27">
        <f t="shared" si="8"/>
        <v>48.95</v>
      </c>
      <c r="CV6" s="27">
        <f t="shared" si="8"/>
        <v>49.28</v>
      </c>
      <c r="CW6" s="23" t="str">
        <f>IF(CW7="","",IF(CW7="-","【-】","【"&amp;SUBSTITUTE(TEXT(CW7,"#,##0.00"),"-","△")&amp;"】"))</f>
        <v>【58.94】</v>
      </c>
      <c r="CX6" s="27">
        <f t="shared" ref="CX6:DG6" si="9">IF(CX7="",NA(),CX7)</f>
        <v>72.72</v>
      </c>
      <c r="CY6" s="27">
        <f t="shared" si="9"/>
        <v>74.17</v>
      </c>
      <c r="CZ6" s="27">
        <f t="shared" si="9"/>
        <v>78.44</v>
      </c>
      <c r="DA6" s="27">
        <f t="shared" si="9"/>
        <v>80.239999999999995</v>
      </c>
      <c r="DB6" s="27">
        <f t="shared" si="9"/>
        <v>84.69</v>
      </c>
      <c r="DC6" s="27">
        <f t="shared" si="9"/>
        <v>82.55</v>
      </c>
      <c r="DD6" s="27">
        <f t="shared" si="9"/>
        <v>82.08</v>
      </c>
      <c r="DE6" s="27">
        <f t="shared" si="9"/>
        <v>81.34</v>
      </c>
      <c r="DF6" s="27">
        <f t="shared" si="9"/>
        <v>81.14</v>
      </c>
      <c r="DG6" s="27">
        <f t="shared" si="9"/>
        <v>79.7</v>
      </c>
      <c r="DH6" s="23" t="str">
        <f>IF(DH7="","",IF(DH7="-","【-】","【"&amp;SUBSTITUTE(TEXT(DH7,"#,##0.00"),"-","△")&amp;"】"))</f>
        <v>【95.91】</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3">
        <f t="shared" ref="EE6:EN6" si="12">IF(EE7="",NA(),EE7)</f>
        <v>0</v>
      </c>
      <c r="EF6" s="23">
        <f t="shared" si="12"/>
        <v>0</v>
      </c>
      <c r="EG6" s="27">
        <f t="shared" si="12"/>
        <v>0.02</v>
      </c>
      <c r="EH6" s="23">
        <f t="shared" si="12"/>
        <v>0</v>
      </c>
      <c r="EI6" s="27">
        <f t="shared" si="12"/>
        <v>1.2</v>
      </c>
      <c r="EJ6" s="27">
        <f t="shared" si="12"/>
        <v>0.15</v>
      </c>
      <c r="EK6" s="27">
        <f t="shared" si="12"/>
        <v>1.65</v>
      </c>
      <c r="EL6" s="27">
        <f t="shared" si="12"/>
        <v>0.14000000000000001</v>
      </c>
      <c r="EM6" s="27">
        <f t="shared" si="12"/>
        <v>0.08</v>
      </c>
      <c r="EN6" s="27">
        <f t="shared" si="12"/>
        <v>0.57999999999999996</v>
      </c>
      <c r="EO6" s="23" t="str">
        <f>IF(EO7="","",IF(EO7="-","【-】","【"&amp;SUBSTITUTE(TEXT(EO7,"#,##0.00"),"-","△")&amp;"】"))</f>
        <v>【0.22】</v>
      </c>
    </row>
    <row r="7" spans="1:145" s="13" customFormat="1" x14ac:dyDescent="0.2">
      <c r="A7" s="14"/>
      <c r="B7" s="20">
        <v>2023</v>
      </c>
      <c r="C7" s="20">
        <v>105252</v>
      </c>
      <c r="D7" s="20">
        <v>47</v>
      </c>
      <c r="E7" s="20">
        <v>17</v>
      </c>
      <c r="F7" s="20">
        <v>1</v>
      </c>
      <c r="G7" s="20">
        <v>0</v>
      </c>
      <c r="H7" s="20" t="s">
        <v>96</v>
      </c>
      <c r="I7" s="20" t="s">
        <v>97</v>
      </c>
      <c r="J7" s="20" t="s">
        <v>98</v>
      </c>
      <c r="K7" s="20" t="s">
        <v>99</v>
      </c>
      <c r="L7" s="20" t="s">
        <v>100</v>
      </c>
      <c r="M7" s="20" t="s">
        <v>101</v>
      </c>
      <c r="N7" s="24" t="s">
        <v>38</v>
      </c>
      <c r="O7" s="24" t="s">
        <v>102</v>
      </c>
      <c r="P7" s="24">
        <v>33.229999999999997</v>
      </c>
      <c r="Q7" s="24">
        <v>90.45</v>
      </c>
      <c r="R7" s="24">
        <v>3740</v>
      </c>
      <c r="S7" s="24">
        <v>25811</v>
      </c>
      <c r="T7" s="24">
        <v>31.11</v>
      </c>
      <c r="U7" s="24">
        <v>829.67</v>
      </c>
      <c r="V7" s="24">
        <v>8533</v>
      </c>
      <c r="W7" s="24">
        <v>2.2400000000000002</v>
      </c>
      <c r="X7" s="24">
        <v>3809.38</v>
      </c>
      <c r="Y7" s="24">
        <v>101.02</v>
      </c>
      <c r="Z7" s="24">
        <v>101.53</v>
      </c>
      <c r="AA7" s="24">
        <v>98.59</v>
      </c>
      <c r="AB7" s="24">
        <v>100.28</v>
      </c>
      <c r="AC7" s="24">
        <v>104.58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185.45</v>
      </c>
      <c r="BG7" s="24">
        <v>113.65</v>
      </c>
      <c r="BH7" s="24">
        <v>274.08</v>
      </c>
      <c r="BI7" s="24">
        <v>0.94</v>
      </c>
      <c r="BJ7" s="24">
        <v>66.77</v>
      </c>
      <c r="BK7" s="24">
        <v>1001.3</v>
      </c>
      <c r="BL7" s="24">
        <v>1050.51</v>
      </c>
      <c r="BM7" s="24">
        <v>1102.01</v>
      </c>
      <c r="BN7" s="24">
        <v>987.36</v>
      </c>
      <c r="BO7" s="24">
        <v>1042.77</v>
      </c>
      <c r="BP7" s="24">
        <v>630.82000000000005</v>
      </c>
      <c r="BQ7" s="24">
        <v>100</v>
      </c>
      <c r="BR7" s="24">
        <v>100</v>
      </c>
      <c r="BS7" s="24">
        <v>92.53</v>
      </c>
      <c r="BT7" s="24">
        <v>75.92</v>
      </c>
      <c r="BU7" s="24">
        <v>97.86</v>
      </c>
      <c r="BV7" s="24">
        <v>81.88</v>
      </c>
      <c r="BW7" s="24">
        <v>82.65</v>
      </c>
      <c r="BX7" s="24">
        <v>82.55</v>
      </c>
      <c r="BY7" s="24">
        <v>83.55</v>
      </c>
      <c r="BZ7" s="24">
        <v>84.48</v>
      </c>
      <c r="CA7" s="24">
        <v>97.81</v>
      </c>
      <c r="CB7" s="24">
        <v>202.71</v>
      </c>
      <c r="CC7" s="24">
        <v>202.79</v>
      </c>
      <c r="CD7" s="24">
        <v>219.13</v>
      </c>
      <c r="CE7" s="24">
        <v>261.68</v>
      </c>
      <c r="CF7" s="24">
        <v>170.89</v>
      </c>
      <c r="CG7" s="24">
        <v>187.55</v>
      </c>
      <c r="CH7" s="24">
        <v>186.3</v>
      </c>
      <c r="CI7" s="24">
        <v>188.38</v>
      </c>
      <c r="CJ7" s="24">
        <v>185.98</v>
      </c>
      <c r="CK7" s="24">
        <v>187.11</v>
      </c>
      <c r="CL7" s="24">
        <v>138.75</v>
      </c>
      <c r="CM7" s="24" t="s">
        <v>38</v>
      </c>
      <c r="CN7" s="24" t="s">
        <v>38</v>
      </c>
      <c r="CO7" s="24" t="s">
        <v>38</v>
      </c>
      <c r="CP7" s="24" t="s">
        <v>38</v>
      </c>
      <c r="CQ7" s="24" t="s">
        <v>38</v>
      </c>
      <c r="CR7" s="24">
        <v>50.94</v>
      </c>
      <c r="CS7" s="24">
        <v>50.53</v>
      </c>
      <c r="CT7" s="24">
        <v>51.42</v>
      </c>
      <c r="CU7" s="24">
        <v>48.95</v>
      </c>
      <c r="CV7" s="24">
        <v>49.28</v>
      </c>
      <c r="CW7" s="24">
        <v>58.94</v>
      </c>
      <c r="CX7" s="24">
        <v>72.72</v>
      </c>
      <c r="CY7" s="24">
        <v>74.17</v>
      </c>
      <c r="CZ7" s="24">
        <v>78.44</v>
      </c>
      <c r="DA7" s="24">
        <v>80.239999999999995</v>
      </c>
      <c r="DB7" s="24">
        <v>84.69</v>
      </c>
      <c r="DC7" s="24">
        <v>82.55</v>
      </c>
      <c r="DD7" s="24">
        <v>82.08</v>
      </c>
      <c r="DE7" s="24">
        <v>81.34</v>
      </c>
      <c r="DF7" s="24">
        <v>81.14</v>
      </c>
      <c r="DG7" s="24">
        <v>79.7</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0.02</v>
      </c>
      <c r="EH7" s="24">
        <v>0</v>
      </c>
      <c r="EI7" s="24">
        <v>1.2</v>
      </c>
      <c r="EJ7" s="24">
        <v>0.15</v>
      </c>
      <c r="EK7" s="24">
        <v>1.65</v>
      </c>
      <c r="EL7" s="24">
        <v>0.14000000000000001</v>
      </c>
      <c r="EM7" s="24">
        <v>0.08</v>
      </c>
      <c r="EN7" s="24">
        <v>0.57999999999999996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2025-01-24T07:28:15Z</dcterms:created>
  <dcterms:modified xsi:type="dcterms:W3CDTF">2025-02-27T08:34:36Z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2025-02-14T05:36:35Z</vt:filetime>
  </property>
</Properties>
</file>