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DBF7A9CE-6241-4198-8993-26E307F54DB9}" xr6:coauthVersionLast="47" xr6:coauthVersionMax="47" xr10:uidLastSave="{00000000-0000-0000-0000-000000000000}"/>
  <workbookProtection workbookAlgorithmName="SHA-512" workbookHashValue="MosZqFjLTPsKfJfOt4LfOXahe//hffe1D3pnbF/uIG8Roo3u9ieapqlb6oq+/Z6FBl/E6kNAEJuyCow0ULhlNA==" workbookSaltValue="z7TypjU050sdbMBwiEo/9A=="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L10" i="4"/>
  <c r="W10" i="4"/>
  <c r="P10" i="4"/>
  <c r="I10" i="4"/>
  <c r="B10" i="4"/>
  <c r="BB8" i="4"/>
  <c r="AL8" i="4"/>
  <c r="P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<sst xmlns="http://schemas.openxmlformats.org/spreadsheetml/2006/main" count="236" uniqueCount="119">
  <si>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</si>
  <si>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</si>
  <si>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</si>
  <si>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</si>
  <si>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</si>
  <si>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</si>
  <si>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</si>
  <si>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</si>
  <si>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</si>
  <si>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</si>
  <si>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</si>
  <si>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</si>
  <si>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</si>
  <si>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</si>
  <si>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</si>
  <si>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</si>
  <si>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</si>
  <si>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</si>
  <si>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</si>
  <si>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</si>
  <si>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</si>
  <si>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</si>
  <si>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</si>
  <si>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</si>
  <si>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</si>
  <si>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</si>
  <si>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</si>
  <si>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</si>
  <si>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</si>
  <si>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</si>
  <si>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</si>
  <si>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</si>
  <si>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</si>
  <si>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</si>
  <si>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</si>
  <si>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</si>
  <si>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</si>
  <si>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</si>
  <si>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</si>
  <si>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</si>
  <si>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</si>
  <si>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</si>
  <si>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</si>
  <si>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</si>
  <si>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</si>
  <si>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</si>
  <si>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</si>
  <si>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</si>
  <si>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</si>
  <si>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</si>
  <si>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</si>
  <si>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</si>
  <si>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</si>
  <si>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</si>
  <si>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</si>
  <si>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</si>
  <si>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</si>
  <si>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</si>
  <si>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</si>
  <si>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</si>
  <si>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</si>
  <si>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</si>
  <si>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</si>
  <si>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</si>
  <si>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</si>
  <si>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</si>
  <si>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</si>
  <si>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</si>
  <si>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</si>
  <si>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</si>
  <si>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</si>
  <si>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</si>
  <si>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</si>
  <si>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</si>
  <si>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</si>
  <si>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</si>
  <si>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</si>
  <si>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</si>
  <si>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</si>
  <si>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</si>
  <si>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</si>
  <si>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</si>
  <si>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</si>
  <si>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</si>
  <si>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</si>
  <si>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</si>
  <si>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</si>
  <si>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</si>
  <si>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</si>
  <si>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</si>
  <si>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</si>
  <si>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</si>
  <si>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</si>
  <si>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</si>
  <si>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</si>
  <si>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</si>
  <si>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</si>
  <si>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</si>
  <si>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明和町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</si>
  <si>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</si>
  <si>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</si>
  <si>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</si>
  <si>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</si>
  <si>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</si>
  <si>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</si>
  <si>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</si>
  <si>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</si>
  <si>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</si>
  <si>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</si>
  <si>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</si>
  <si>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</si>
  <si>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</si>
  <si>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</si>
  <si>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</si>
  <si>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</si>
  <si>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</si>
  <si>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今後も地方債償還、総費用共に増大していく状況にありますが、現時点におきましては使用料収入や一般会計繰入金で賄っています。令和6年度から公営企業会計へ移行し、更なる経営の合理化を図っていきます。
【歳出】
経年劣化による処理場の費用増大が懸念されますが、点検・メンテナンスを早期に行い、深刻な故障等を未然に防ぐことで、修繕費を抑えていけるよう努力する必要があります。
【歳入】
管渠の更新とともに水洗化人口が増加していく見込みのため、使用料収入は増加する見込みです。</t>
    <phoneticPr fontId="4"/>
  </si>
  <si>
    <t>【管渠改善率】
管渠延長に対する当該年度に更新した管渠延長の割合を示しており、管渠の更新ペースや状況を表します。管渠の新設工事を精力的に行っており、R5年度は類似団体の平均値を0.15％上回る数値となっています。
【管渠・処理場の状況】
管渠については、H16年に供用開始し、年数が経過していないため、老朽化している管渠はありません。処理場については、経年劣化により機械の故障が多くなりつつあり、早期のメンテナンスや部品交換等を実施し、最小の修繕費で維持管理できるよう努めます。</t>
    <phoneticPr fontId="4"/>
  </si>
  <si>
    <t>【収益的収支比率】
地方債償還費が増加していく中、使用料収入等も増加傾向に有るため、H24・R04・R05年度を除き毎年度100%以上で賄えていることから、健全な黒字運営が出来ていると言えます。今後は、一般会計からの繰入金を減らすため、更なる費用削減等の検討を行う必要があります。
【企業債残高対事業規模比率】
営業収益に対する企業債残高を示す数値で、H30年度以外は平均値に比べ低い数値で推移しています。R5年度は、使用料収入や一般会計負担金の増額により残高0となっています。
【経費回収率】
下水道使用料金収入で回収すべき経費をどの程度賄えているかを示した指標です。経費回収率改善のため、汚水処理に要する費用削減等の検討を行う必要があります。
【汚水処理原価】
有収水量1ｍ3あたりの汚水処理に要した費用であり、類似団体と比較すると、低く推移しているため、下水の処理を効率的に行いながら事業が行えていると言えます。
【施設利用率】
施設・設備が1日に対応可能な処理能力に対する、1日平均処理水量の割合であり、管渠の新設に伴い利用率・接続率が増え、利用率も概ね増加傾向です。施設の利用状況が適正規模に近づき過大なスペックは無くなってきていることを示しています。
【水洗化率】
昨年度よりも水洗化率は増加しているが、供用開始区域内人口が減少していることが、類似団体平均値試算を下回る要因である。今後も供用開始区域内の未接続者へ下水道の接続促進を行い、水洗化率の向上に努めていきます。</t>
    <rPh sb="53" eb="55">
      <t>ネンド</t>
    </rPh>
    <rPh sb="285" eb="287">
      <t>ケイヒ</t>
    </rPh>
    <rPh sb="287" eb="290">
      <t>カイシュウリツ</t>
    </rPh>
    <rPh sb="290" eb="292">
      <t>カイゼン</t>
    </rPh>
    <rPh sb="296" eb="298">
      <t>オスイ</t>
    </rPh>
    <rPh sb="298" eb="300">
      <t>ショリ</t>
    </rPh>
    <rPh sb="301" eb="302">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</si>
</sst>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0.89</c:v>
                </c:pt>
                <c:pt idx="1">
                  <c:v>1.37</c:v>
                </c:pt>
                <c:pt idx="2">
                  <c:v>1.34</c:v>
                </c:pt>
                <c:pt idx="3">
                  <c:v>0.95</c:v>
                </c:pt>
                <c:pt idx="4">
                  <c:v>0.73</c:v>
                </c:pt>
              </c:numCache>
            </c:numRef>
          </c:val>
          <c:extLst>
            <c:ext xmlns:c16="http://schemas.microsoft.com/office/drawing/2014/chart" uri="{C3380CC4-5D6E-409C-BE32-E72D297353CC}">
              <c16:uniqueId val="{00000000-31B2-404E-989C-790F1A1D27E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31B2-404E-989C-790F1A1D27E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46.17</c:v>
                </c:pt>
                <c:pt idx="1">
                  <c:v>47.92</c:v>
                </c:pt>
                <c:pt idx="2">
                  <c:v>47.08</c:v>
                </c:pt>
                <c:pt idx="3">
                  <c:v>48.75</c:v>
                </c:pt>
                <c:pt idx="4">
                  <c:v>53.08</c:v>
                </c:pt>
              </c:numCache>
            </c:numRef>
          </c:val>
          <c:extLst>
            <c:ext xmlns:c16="http://schemas.microsoft.com/office/drawing/2014/chart" uri="{C3380CC4-5D6E-409C-BE32-E72D297353CC}">
              <c16:uniqueId val="{00000000-AE3E-469C-93FE-1364DB7B05A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AE3E-469C-93FE-1364DB7B05A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73.28</c:v>
                </c:pt>
                <c:pt idx="1">
                  <c:v>73.599999999999994</c:v>
                </c:pt>
                <c:pt idx="2">
                  <c:v>74.89</c:v>
                </c:pt>
                <c:pt idx="3">
                  <c:v>75.73</c:v>
                </c:pt>
                <c:pt idx="4">
                  <c:v>76.3</c:v>
                </c:pt>
              </c:numCache>
            </c:numRef>
          </c:val>
          <c:extLst>
            <c:ext xmlns:c16="http://schemas.microsoft.com/office/drawing/2014/chart" uri="{C3380CC4-5D6E-409C-BE32-E72D297353CC}">
              <c16:uniqueId val="{00000000-2D48-498E-BB28-C4AD30D4DF5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2D48-498E-BB28-C4AD30D4DF5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100.13</c:v>
                </c:pt>
                <c:pt idx="1">
                  <c:v>100.01</c:v>
                </c:pt>
                <c:pt idx="2">
                  <c:v>100.49</c:v>
                </c:pt>
                <c:pt idx="3">
                  <c:v>94.97</c:v>
                </c:pt>
                <c:pt idx="4">
                  <c:v>96.95</c:v>
                </c:pt>
              </c:numCache>
            </c:numRef>
          </c:val>
          <c:extLst>
            <c:ext xmlns:c16="http://schemas.microsoft.com/office/drawing/2014/chart" uri="{C3380CC4-5D6E-409C-BE32-E72D297353CC}">
              <c16:uniqueId val="{00000000-780B-42A3-96F5-AA940D32F8D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0B-42A3-96F5-AA940D32F8D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9A2-43CF-9CD8-D17CDEE8FDD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A2-43CF-9CD8-D17CDEE8FDD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19-4F58-A94F-1A8F73121E3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19-4F58-A94F-1A8F73121E3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57-4DC5-ACEE-828B8FAB352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57-4DC5-ACEE-828B8FAB352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AE-466F-8B13-16B7D4E7235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AE-466F-8B13-16B7D4E7235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665.58</c:v>
                </c:pt>
                <c:pt idx="1">
                  <c:v>584.69000000000005</c:v>
                </c:pt>
                <c:pt idx="2">
                  <c:v>155.79</c:v>
                </c:pt>
                <c:pt idx="3" formatCode="#,##0.00;&quot;△&quot;#,##0.00">
                  <c:v>0</c:v>
                </c:pt>
                <c:pt idx="4" formatCode="#,##0.00;&quot;△&quot;#,##0.00">
                  <c:v>0</c:v>
                </c:pt>
              </c:numCache>
            </c:numRef>
          </c:val>
          <c:extLst>
            <c:ext xmlns:c16="http://schemas.microsoft.com/office/drawing/2014/chart" uri="{C3380CC4-5D6E-409C-BE32-E72D297353CC}">
              <c16:uniqueId val="{00000000-41D1-491C-BF4A-1A99AF456D3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41D1-491C-BF4A-1A99AF456D3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c:v>
                </c:pt>
                <c:pt idx="3">
                  <c:v>95.74</c:v>
                </c:pt>
                <c:pt idx="4">
                  <c:v>86.42</c:v>
                </c:pt>
              </c:numCache>
            </c:numRef>
          </c:val>
          <c:extLst>
            <c:ext xmlns:c16="http://schemas.microsoft.com/office/drawing/2014/chart" uri="{C3380CC4-5D6E-409C-BE32-E72D297353CC}">
              <c16:uniqueId val="{00000000-BE8A-4A46-A20A-D2C7EEFE715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BE8A-4A46-A20A-D2C7EEFE715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172.32</c:v>
                </c:pt>
                <c:pt idx="1">
                  <c:v>171.73</c:v>
                </c:pt>
                <c:pt idx="2">
                  <c:v>173.12</c:v>
                </c:pt>
                <c:pt idx="3">
                  <c:v>179.67</c:v>
                </c:pt>
                <c:pt idx="4">
                  <c:v>169.82</c:v>
                </c:pt>
              </c:numCache>
            </c:numRef>
          </c:val>
          <c:extLst>
            <c:ext xmlns:c16="http://schemas.microsoft.com/office/drawing/2014/chart" uri="{C3380CC4-5D6E-409C-BE32-E72D297353CC}">
              <c16:uniqueId val="{00000000-E1F7-46A0-8FC6-A09FBC4D69C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E1F7-46A0-8FC6-A09FBC4D69C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明和町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10836</v>
      </c>
      <c r="AM8" s="41"/>
      <c r="AN8" s="41"/>
      <c r="AO8" s="41"/>
      <c r="AP8" s="41"/>
      <c r="AQ8" s="41"/>
      <c r="AR8" s="41"/>
      <c r="AS8" s="41"/>
      <c r="AT8" s="34">
        <f>データ!T6</f>
        <v>19.64</v>
      </c>
      <c r="AU8" s="34"/>
      <c r="AV8" s="34"/>
      <c r="AW8" s="34"/>
      <c r="AX8" s="34"/>
      <c r="AY8" s="34"/>
      <c r="AZ8" s="34"/>
      <c r="BA8" s="34"/>
      <c r="BB8" s="34">
        <f>データ!U6</f>
        <v>551.73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56.59</v>
      </c>
      <c r="Q10" s="34"/>
      <c r="R10" s="34"/>
      <c r="S10" s="34"/>
      <c r="T10" s="34"/>
      <c r="U10" s="34"/>
      <c r="V10" s="34"/>
      <c r="W10" s="34">
        <f>データ!Q6</f>
        <v>100</v>
      </c>
      <c r="X10" s="34"/>
      <c r="Y10" s="34"/>
      <c r="Z10" s="34"/>
      <c r="AA10" s="34"/>
      <c r="AB10" s="34"/>
      <c r="AC10" s="34"/>
      <c r="AD10" s="41">
        <f>データ!R6</f>
        <v>3080</v>
      </c>
      <c r="AE10" s="41"/>
      <c r="AF10" s="41"/>
      <c r="AG10" s="41"/>
      <c r="AH10" s="41"/>
      <c r="AI10" s="41"/>
      <c r="AJ10" s="41"/>
      <c r="AK10" s="2"/>
      <c r="AL10" s="41">
        <f>データ!V6</f>
        <v>6098</v>
      </c>
      <c r="AM10" s="41"/>
      <c r="AN10" s="41"/>
      <c r="AO10" s="41"/>
      <c r="AP10" s="41"/>
      <c r="AQ10" s="41"/>
      <c r="AR10" s="41"/>
      <c r="AS10" s="41"/>
      <c r="AT10" s="34">
        <f>データ!W6</f>
        <v>2.34</v>
      </c>
      <c r="AU10" s="34"/>
      <c r="AV10" s="34"/>
      <c r="AW10" s="34"/>
      <c r="AX10" s="34"/>
      <c r="AY10" s="34"/>
      <c r="AZ10" s="34"/>
      <c r="BA10" s="34"/>
      <c r="BB10" s="34">
        <f>データ!X6</f>
        <v>2605.98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118</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44</v>
      </c>
      <c r="N86" s="12" t="s">
        <v>44</v>
      </c>
      <c r="O86" s="12" t="str">
        <f>データ!EO6</f>
        <v>【0.22】</v>
      </c>
    </row>
  </sheetData>
  <sheetProtection algorithmName="SHA-512" hashValue="l6hgAhlVne1/qMevuixJPx2Xz/zeA7O+6/9rsVaYluF0micH7HpruJTHE4Nj4r84DqIvwrsBsz6ch5ChDUGnZA==" saltValue="r0jR0T+JuhWL04LswxTrN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105228</v>
      </c>
      <c r="D6" s="19">
        <f t="shared" si="3"/>
        <v>47</v>
      </c>
      <c r="E6" s="19">
        <f t="shared" si="3"/>
        <v>17</v>
      </c>
      <c r="F6" s="19">
        <f t="shared" si="3"/>
        <v>1</v>
      </c>
      <c r="G6" s="19">
        <f t="shared" si="3"/>
        <v>0</v>
      </c>
      <c r="H6" s="19" t="str">
        <f t="shared" si="3"/>
        <v>群馬県　明和町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56.59</v>
      </c>
      <c r="Q6" s="20">
        <f t="shared" si="3"/>
        <v>100</v>
      </c>
      <c r="R6" s="20">
        <f t="shared" si="3"/>
        <v>3080</v>
      </c>
      <c r="S6" s="20">
        <f t="shared" si="3"/>
        <v>10836</v>
      </c>
      <c r="T6" s="20">
        <f t="shared" si="3"/>
        <v>19.64</v>
      </c>
      <c r="U6" s="20">
        <f t="shared" si="3"/>
        <v>551.73</v>
      </c>
      <c r="V6" s="20">
        <f t="shared" si="3"/>
        <v>6098</v>
      </c>
      <c r="W6" s="20">
        <f t="shared" si="3"/>
        <v>2.34</v>
      </c>
      <c r="X6" s="20">
        <f t="shared" si="3"/>
        <v>2605.98</v>
      </c>
      <c r="Y6" s="21">
        <f>IF(Y7="",NA(),Y7)</f>
        <v>100.13</v>
      </c>
      <c r="Z6" s="21">
        <f t="shared" ref="Z6:AH6" si="4">IF(Z7="",NA(),Z7)</f>
        <v>100.01</v>
      </c>
      <c r="AA6" s="21">
        <f t="shared" si="4"/>
        <v>100.49</v>
      </c>
      <c r="AB6" s="21">
        <f t="shared" si="4"/>
        <v>94.97</v>
      </c>
      <c r="AC6" s="21">
        <f t="shared" si="4"/>
        <v>96.95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665.58</v>
      </c>
      <c r="BG6" s="21">
        <f t="shared" ref="BG6:BO6" si="7">IF(BG7="",NA(),BG7)</f>
        <v>584.69000000000005</v>
      </c>
      <c r="BH6" s="21">
        <f t="shared" si="7"/>
        <v>155.79</v>
      </c>
      <c r="BI6" s="20">
        <f t="shared" si="7"/>
        <v>0</v>
      </c>
      <c r="BJ6" s="20">
        <f t="shared" si="7"/>
        <v>0</v>
      </c>
      <c r="BK6" s="21">
        <f t="shared" si="7"/>
        <v>1001.3</v>
      </c>
      <c r="BL6" s="21">
        <f t="shared" si="7"/>
        <v>1050.51</v>
      </c>
      <c r="BM6" s="21">
        <f t="shared" si="7"/>
        <v>1102.01</v>
      </c>
      <c r="BN6" s="21">
        <f t="shared" si="7"/>
        <v>987.36</v>
      </c>
      <c r="BO6" s="21">
        <f t="shared" si="7"/>
        <v>1042.77</v>
      </c>
      <c r="BP6" s="20" t="str">
        <f>IF(BP7="","",IF(BP7="-","【-】","【"&amp;SUBSTITUTE(TEXT(BP7,"#,##0.00"),"-","△")&amp;"】"))</f>
        <v>【630.82】</v>
      </c>
      <c r="BQ6" s="21">
        <f>IF(BQ7="",NA(),BQ7)</f>
        <v>100</v>
      </c>
      <c r="BR6" s="21">
        <f t="shared" ref="BR6:BZ6" si="8">IF(BR7="",NA(),BR7)</f>
        <v>100</v>
      </c>
      <c r="BS6" s="21">
        <f t="shared" si="8"/>
        <v>100</v>
      </c>
      <c r="BT6" s="21">
        <f t="shared" si="8"/>
        <v>95.74</v>
      </c>
      <c r="BU6" s="21">
        <f t="shared" si="8"/>
        <v>86.42</v>
      </c>
      <c r="BV6" s="21">
        <f t="shared" si="8"/>
        <v>81.88</v>
      </c>
      <c r="BW6" s="21">
        <f t="shared" si="8"/>
        <v>82.65</v>
      </c>
      <c r="BX6" s="21">
        <f t="shared" si="8"/>
        <v>82.55</v>
      </c>
      <c r="BY6" s="21">
        <f t="shared" si="8"/>
        <v>83.55</v>
      </c>
      <c r="BZ6" s="21">
        <f t="shared" si="8"/>
        <v>84.48</v>
      </c>
      <c r="CA6" s="20" t="str">
        <f>IF(CA7="","",IF(CA7="-","【-】","【"&amp;SUBSTITUTE(TEXT(CA7,"#,##0.00"),"-","△")&amp;"】"))</f>
        <v>【97.81】</v>
      </c>
      <c r="CB6" s="21">
        <f>IF(CB7="",NA(),CB7)</f>
        <v>172.32</v>
      </c>
      <c r="CC6" s="21">
        <f t="shared" ref="CC6:CK6" si="9">IF(CC7="",NA(),CC7)</f>
        <v>171.73</v>
      </c>
      <c r="CD6" s="21">
        <f t="shared" si="9"/>
        <v>173.12</v>
      </c>
      <c r="CE6" s="21">
        <f t="shared" si="9"/>
        <v>179.67</v>
      </c>
      <c r="CF6" s="21">
        <f t="shared" si="9"/>
        <v>169.82</v>
      </c>
      <c r="CG6" s="21">
        <f t="shared" si="9"/>
        <v>187.55</v>
      </c>
      <c r="CH6" s="21">
        <f t="shared" si="9"/>
        <v>186.3</v>
      </c>
      <c r="CI6" s="21">
        <f t="shared" si="9"/>
        <v>188.38</v>
      </c>
      <c r="CJ6" s="21">
        <f t="shared" si="9"/>
        <v>185.98</v>
      </c>
      <c r="CK6" s="21">
        <f t="shared" si="9"/>
        <v>187.11</v>
      </c>
      <c r="CL6" s="20" t="str">
        <f>IF(CL7="","",IF(CL7="-","【-】","【"&amp;SUBSTITUTE(TEXT(CL7,"#,##0.00"),"-","△")&amp;"】"))</f>
        <v>【138.75】</v>
      </c>
      <c r="CM6" s="21">
        <f>IF(CM7="",NA(),CM7)</f>
        <v>46.17</v>
      </c>
      <c r="CN6" s="21">
        <f t="shared" ref="CN6:CV6" si="10">IF(CN7="",NA(),CN7)</f>
        <v>47.92</v>
      </c>
      <c r="CO6" s="21">
        <f t="shared" si="10"/>
        <v>47.08</v>
      </c>
      <c r="CP6" s="21">
        <f t="shared" si="10"/>
        <v>48.75</v>
      </c>
      <c r="CQ6" s="21">
        <f t="shared" si="10"/>
        <v>53.08</v>
      </c>
      <c r="CR6" s="21">
        <f t="shared" si="10"/>
        <v>50.94</v>
      </c>
      <c r="CS6" s="21">
        <f t="shared" si="10"/>
        <v>50.53</v>
      </c>
      <c r="CT6" s="21">
        <f t="shared" si="10"/>
        <v>51.42</v>
      </c>
      <c r="CU6" s="21">
        <f t="shared" si="10"/>
        <v>48.95</v>
      </c>
      <c r="CV6" s="21">
        <f t="shared" si="10"/>
        <v>49.28</v>
      </c>
      <c r="CW6" s="20" t="str">
        <f>IF(CW7="","",IF(CW7="-","【-】","【"&amp;SUBSTITUTE(TEXT(CW7,"#,##0.00"),"-","△")&amp;"】"))</f>
        <v>【58.94】</v>
      </c>
      <c r="CX6" s="21">
        <f>IF(CX7="",NA(),CX7)</f>
        <v>73.28</v>
      </c>
      <c r="CY6" s="21">
        <f t="shared" ref="CY6:DG6" si="11">IF(CY7="",NA(),CY7)</f>
        <v>73.599999999999994</v>
      </c>
      <c r="CZ6" s="21">
        <f t="shared" si="11"/>
        <v>74.89</v>
      </c>
      <c r="DA6" s="21">
        <f t="shared" si="11"/>
        <v>75.73</v>
      </c>
      <c r="DB6" s="21">
        <f t="shared" si="11"/>
        <v>76.3</v>
      </c>
      <c r="DC6" s="21">
        <f t="shared" si="11"/>
        <v>82.55</v>
      </c>
      <c r="DD6" s="21">
        <f t="shared" si="11"/>
        <v>82.08</v>
      </c>
      <c r="DE6" s="21">
        <f t="shared" si="11"/>
        <v>81.34</v>
      </c>
      <c r="DF6" s="21">
        <f t="shared" si="11"/>
        <v>81.14</v>
      </c>
      <c r="DG6" s="21">
        <f t="shared" si="11"/>
        <v>79.7</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0.89</v>
      </c>
      <c r="EF6" s="21">
        <f t="shared" ref="EF6:EN6" si="14">IF(EF7="",NA(),EF7)</f>
        <v>1.37</v>
      </c>
      <c r="EG6" s="21">
        <f t="shared" si="14"/>
        <v>1.34</v>
      </c>
      <c r="EH6" s="21">
        <f t="shared" si="14"/>
        <v>0.95</v>
      </c>
      <c r="EI6" s="21">
        <f t="shared" si="14"/>
        <v>0.73</v>
      </c>
      <c r="EJ6" s="21">
        <f t="shared" si="14"/>
        <v>0.15</v>
      </c>
      <c r="EK6" s="21">
        <f t="shared" si="14"/>
        <v>1.65</v>
      </c>
      <c r="EL6" s="21">
        <f t="shared" si="14"/>
        <v>0.14000000000000001</v>
      </c>
      <c r="EM6" s="21">
        <f t="shared" si="14"/>
        <v>0.08</v>
      </c>
      <c r="EN6" s="21">
        <f t="shared" si="14"/>
        <v>0.57999999999999996</v>
      </c>
      <c r="EO6" s="20" t="str">
        <f>IF(EO7="","",IF(EO7="-","【-】","【"&amp;SUBSTITUTE(TEXT(EO7,"#,##0.00"),"-","△")&amp;"】"))</f>
        <v>【0.22】</v>
      </c>
    </row>
    <row r="7" spans="1:145" s="22" customFormat="1" x14ac:dyDescent="0.2">
      <c r="A7" s="14"/>
      <c r="B7" s="23">
        <v>2023</v>
      </c>
      <c r="C7" s="23">
        <v>105228</v>
      </c>
      <c r="D7" s="23">
        <v>47</v>
      </c>
      <c r="E7" s="23">
        <v>17</v>
      </c>
      <c r="F7" s="23">
        <v>1</v>
      </c>
      <c r="G7" s="23">
        <v>0</v>
      </c>
      <c r="H7" s="23" t="s">
        <v>98</v>
      </c>
      <c r="I7" s="23" t="s">
        <v>99</v>
      </c>
      <c r="J7" s="23" t="s">
        <v>100</v>
      </c>
      <c r="K7" s="23" t="s">
        <v>101</v>
      </c>
      <c r="L7" s="23" t="s">
        <v>102</v>
      </c>
      <c r="M7" s="23" t="s">
        <v>103</v>
      </c>
      <c r="N7" s="24" t="s">
        <v>104</v>
      </c>
      <c r="O7" s="24" t="s">
        <v>105</v>
      </c>
      <c r="P7" s="24">
        <v>56.59</v>
      </c>
      <c r="Q7" s="24">
        <v>100</v>
      </c>
      <c r="R7" s="24">
        <v>3080</v>
      </c>
      <c r="S7" s="24">
        <v>10836</v>
      </c>
      <c r="T7" s="24">
        <v>19.64</v>
      </c>
      <c r="U7" s="24">
        <v>551.73</v>
      </c>
      <c r="V7" s="24">
        <v>6098</v>
      </c>
      <c r="W7" s="24">
        <v>2.34</v>
      </c>
      <c r="X7" s="24">
        <v>2605.98</v>
      </c>
      <c r="Y7" s="24">
        <v>100.13</v>
      </c>
      <c r="Z7" s="24">
        <v>100.01</v>
      </c>
      <c r="AA7" s="24">
        <v>100.49</v>
      </c>
      <c r="AB7" s="24">
        <v>94.97</v>
      </c>
      <c r="AC7" s="24">
        <v>96.95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665.58</v>
      </c>
      <c r="BG7" s="24">
        <v>584.69000000000005</v>
      </c>
      <c r="BH7" s="24">
        <v>155.79</v>
      </c>
      <c r="BI7" s="24">
        <v>0</v>
      </c>
      <c r="BJ7" s="24">
        <v>0</v>
      </c>
      <c r="BK7" s="24">
        <v>1001.3</v>
      </c>
      <c r="BL7" s="24">
        <v>1050.51</v>
      </c>
      <c r="BM7" s="24">
        <v>1102.01</v>
      </c>
      <c r="BN7" s="24">
        <v>987.36</v>
      </c>
      <c r="BO7" s="24">
        <v>1042.77</v>
      </c>
      <c r="BP7" s="24">
        <v>630.82000000000005</v>
      </c>
      <c r="BQ7" s="24">
        <v>100</v>
      </c>
      <c r="BR7" s="24">
        <v>100</v>
      </c>
      <c r="BS7" s="24">
        <v>100</v>
      </c>
      <c r="BT7" s="24">
        <v>95.74</v>
      </c>
      <c r="BU7" s="24">
        <v>86.42</v>
      </c>
      <c r="BV7" s="24">
        <v>81.88</v>
      </c>
      <c r="BW7" s="24">
        <v>82.65</v>
      </c>
      <c r="BX7" s="24">
        <v>82.55</v>
      </c>
      <c r="BY7" s="24">
        <v>83.55</v>
      </c>
      <c r="BZ7" s="24">
        <v>84.48</v>
      </c>
      <c r="CA7" s="24">
        <v>97.81</v>
      </c>
      <c r="CB7" s="24">
        <v>172.32</v>
      </c>
      <c r="CC7" s="24">
        <v>171.73</v>
      </c>
      <c r="CD7" s="24">
        <v>173.12</v>
      </c>
      <c r="CE7" s="24">
        <v>179.67</v>
      </c>
      <c r="CF7" s="24">
        <v>169.82</v>
      </c>
      <c r="CG7" s="24">
        <v>187.55</v>
      </c>
      <c r="CH7" s="24">
        <v>186.3</v>
      </c>
      <c r="CI7" s="24">
        <v>188.38</v>
      </c>
      <c r="CJ7" s="24">
        <v>185.98</v>
      </c>
      <c r="CK7" s="24">
        <v>187.11</v>
      </c>
      <c r="CL7" s="24">
        <v>138.75</v>
      </c>
      <c r="CM7" s="24">
        <v>46.17</v>
      </c>
      <c r="CN7" s="24">
        <v>47.92</v>
      </c>
      <c r="CO7" s="24">
        <v>47.08</v>
      </c>
      <c r="CP7" s="24">
        <v>48.75</v>
      </c>
      <c r="CQ7" s="24">
        <v>53.08</v>
      </c>
      <c r="CR7" s="24">
        <v>50.94</v>
      </c>
      <c r="CS7" s="24">
        <v>50.53</v>
      </c>
      <c r="CT7" s="24">
        <v>51.42</v>
      </c>
      <c r="CU7" s="24">
        <v>48.95</v>
      </c>
      <c r="CV7" s="24">
        <v>49.28</v>
      </c>
      <c r="CW7" s="24">
        <v>58.94</v>
      </c>
      <c r="CX7" s="24">
        <v>73.28</v>
      </c>
      <c r="CY7" s="24">
        <v>73.599999999999994</v>
      </c>
      <c r="CZ7" s="24">
        <v>74.89</v>
      </c>
      <c r="DA7" s="24">
        <v>75.73</v>
      </c>
      <c r="DB7" s="24">
        <v>76.3</v>
      </c>
      <c r="DC7" s="24">
        <v>82.55</v>
      </c>
      <c r="DD7" s="24">
        <v>82.08</v>
      </c>
      <c r="DE7" s="24">
        <v>81.34</v>
      </c>
      <c r="DF7" s="24">
        <v>81.14</v>
      </c>
      <c r="DG7" s="24">
        <v>79.7</v>
      </c>
      <c r="DH7" s="24">
        <v>95.91</v>
      </c>
      <c r="DI7" s="24"/>
      <c r="DJ7" s="24"/>
      <c r="DK7" s="24"/>
      <c r="DL7" s="24"/>
      <c r="DM7" s="24"/>
      <c r="DN7" s="24"/>
      <c r="DO7" s="24"/>
      <c r="DP7" s="24"/>
      <c r="DQ7" s="24"/>
      <c r="DR7" s="24"/>
      <c r="DS7" s="24"/>
      <c r="DT7" s="24"/>
      <c r="DU7" s="24"/>
      <c r="DV7" s="24"/>
      <c r="DW7" s="24"/>
      <c r="DX7" s="24"/>
      <c r="DY7" s="24"/>
      <c r="DZ7" s="24"/>
      <c r="EA7" s="24"/>
      <c r="EB7" s="24"/>
      <c r="EC7" s="24"/>
      <c r="ED7" s="24"/>
      <c r="EE7" s="24">
        <v>0.89</v>
      </c>
      <c r="EF7" s="24">
        <v>1.37</v>
      </c>
      <c r="EG7" s="24">
        <v>1.34</v>
      </c>
      <c r="EH7" s="24">
        <v>0.95</v>
      </c>
      <c r="EI7" s="24">
        <v>0.73</v>
      </c>
      <c r="EJ7" s="24">
        <v>0.15</v>
      </c>
      <c r="EK7" s="24">
        <v>1.65</v>
      </c>
      <c r="EL7" s="24">
        <v>0.14000000000000001</v>
      </c>
      <c r="EM7" s="24">
        <v>0.08</v>
      </c>
      <c r="EN7" s="24">
        <v>0.57999999999999996</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2025-02-17T04:36:41Z</cp:lastPrinted>
  <dcterms:created xsi:type="dcterms:W3CDTF">2025-01-24T07:28:13Z</dcterms:created>
  <dcterms:modified xsi:type="dcterms:W3CDTF">2025-02-27T08:33:58Z</dcterms:modified>
  <cp:category/>
</cp:coreProperties>
</file>