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8D41754-3425-48F7-9AFB-639A2DB679C2}" xr6:coauthVersionLast="47" xr6:coauthVersionMax="47" xr10:uidLastSave="{00000000-0000-0000-0000-000000000000}"/>
  <workbookProtection workbookAlgorithmName="SHA-512" workbookHashValue="aS/W5cQ3T9lL/s6FfLJyxEaa5b7SvzEGksW8+m2y20sR77ZyuMuZjRQPgeRlhscy0od0UGPHoNtKS+ja4QEbTw==" workbookSaltValue="nN3BnSpfoyJXAL5Ng2Qbjg=="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L8" i="4"/>
  <c r="P8" i="4"/>
  <c r="I8" i="4"/>
</calcChain>
</file>

<file path=xl/sharedStrings.xml><?xml version="1.0" encoding="utf-8"?>
<sst xmlns="http://schemas.openxmlformats.org/spreadsheetml/2006/main" count="241" uniqueCount="120">
  <si>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</si>
  <si>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</si>
  <si>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</si>
  <si>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</si>
  <si>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</si>
  <si>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</si>
  <si>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</si>
  <si>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</si>
  <si>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</si>
  <si>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</si>
  <si>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</si>
  <si>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</si>
  <si>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</si>
  <si>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</si>
  <si>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</si>
  <si>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</si>
  <si>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</si>
  <si>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</si>
  <si>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</si>
  <si>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</si>
  <si>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</si>
  <si>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</si>
  <si>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</si>
  <si>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</si>
  <si>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</si>
  <si>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</si>
  <si>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</si>
  <si>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</si>
  <si>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</si>
  <si>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</si>
  <si>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</si>
  <si>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</si>
  <si>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</si>
  <si>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</si>
  <si>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</si>
  <si>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</si>
  <si>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</si>
  <si>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</si>
  <si>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</si>
  <si>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</si>
  <si>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</si>
  <si>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</si>
  <si>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</si>
  <si>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</si>
  <si>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</si>
  <si>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</si>
  <si>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</si>
  <si>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</si>
  <si>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</si>
  <si>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</si>
  <si>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</si>
  <si>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</si>
  <si>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</si>
  <si>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</si>
  <si>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</si>
  <si>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</si>
  <si>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</si>
  <si>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</si>
  <si>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</si>
  <si>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</si>
  <si>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</si>
  <si>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</si>
  <si>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</si>
  <si>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</si>
  <si>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</si>
  <si>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</si>
  <si>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</si>
  <si>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</si>
  <si>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</si>
  <si>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</si>
  <si>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</si>
  <si>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</si>
  <si>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</si>
  <si>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</si>
  <si>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</si>
  <si>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</si>
  <si>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</si>
  <si>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</si>
  <si>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</si>
  <si>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</si>
  <si>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</si>
  <si>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</si>
  <si>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</si>
  <si>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</si>
  <si>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</si>
  <si>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</si>
  <si>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</si>
  <si>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</si>
  <si>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</si>
  <si>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</si>
  <si>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</si>
  <si>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</si>
  <si>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</si>
  <si>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</si>
  <si>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</si>
  <si>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</si>
  <si>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</si>
  <si>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</si>
  <si>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みなかみ町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</si>
  <si>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</si>
  <si>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</si>
  <si>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</si>
  <si>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</si>
  <si>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</si>
  <si>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</si>
  <si>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</si>
  <si>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</si>
  <si>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</si>
  <si>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</si>
  <si>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</si>
  <si>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</si>
  <si>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</si>
  <si>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</si>
  <si>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</si>
  <si>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</si>
  <si>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</si>
  <si>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</si>
  <si>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人口減少による過疎化の進行などにより使用料収入の維持が厳しい状況となっているが、利根川源流域の水質保全や生活環境の維持向上のため当町の下水道事業は重要な役割を担っている。
　事業の健全な経営には、使用料収入の確保、未接続の解消、老朽化施設の改修・更新等課題が多いため、経営戦略やストックマネジメント計画を踏まえ、計画的な事業運営を行っていきたい。</t>
    <phoneticPr fontId="4"/>
  </si>
  <si>
    <t>　供用開始から40年以上経過した施設があり、老朽化が進んできている。各施設の維持管理を適切に行いながら、ストックマネジメント計画に基づき、長期的な視点に立って優先順位付けを行ったうえで計画的に改修や更新等を実施していきたい。</t>
    <rPh sb="34" eb="37">
      <t>カクシセツ</t>
    </rPh>
    <rPh sb="38" eb="40">
      <t>イジ</t>
    </rPh>
    <rPh sb="40" eb="42">
      <t>カンリ</t>
    </rPh>
    <rPh sb="43" eb="45">
      <t>テキセツ</t>
    </rPh>
    <rPh sb="46" eb="47">
      <t>オコナ</t>
    </rPh>
    <rPh sb="62" eb="64">
      <t>ケイカク</t>
    </rPh>
    <rPh sb="65" eb="66">
      <t>モト</t>
    </rPh>
    <rPh sb="69" eb="72">
      <t>チョウキテキ</t>
    </rPh>
    <rPh sb="73" eb="75">
      <t>シテン</t>
    </rPh>
    <rPh sb="76" eb="77">
      <t>タ</t>
    </rPh>
    <rPh sb="79" eb="81">
      <t>ユウセン</t>
    </rPh>
    <rPh sb="81" eb="83">
      <t>ジュンイ</t>
    </rPh>
    <rPh sb="83" eb="84">
      <t>ツ</t>
    </rPh>
    <rPh sb="86" eb="87">
      <t>オコナ</t>
    </rPh>
    <rPh sb="92" eb="95">
      <t>ケイカクテキ</t>
    </rPh>
    <rPh sb="96" eb="98">
      <t>カイシュウ</t>
    </rPh>
    <rPh sb="99" eb="101">
      <t>コウシン</t>
    </rPh>
    <rPh sb="101" eb="102">
      <t>トウ</t>
    </rPh>
    <rPh sb="103" eb="105">
      <t>ジッシ</t>
    </rPh>
    <phoneticPr fontId="4"/>
  </si>
  <si>
    <t>「収益的収支比率」は、前年度数値から大幅に改善したものの、人口減少による過疎化の進行などにより使用料収入の停滞が続き100％未満となっているため、料金改定を検討するなど、経営改善に取り組んでいく必要がある。
　県営流域下水道に対する負担金が増額されたことが大きく影響し、「経費回収率」は類似団体平均値より低く、「汚水処理原価」は類似団体平均値より高くなっている。処理施設や設備の老朽化が進んでいるため、使用料収入の確保やコストの節減に努めていく必要がある。
　「企業債残高対事業規模比率」は、類似団体平均値を大きく上回っているものの、今後も施設・設備の更新や改修を計画的に行い、企業債の有効活用を図っていきたい。
　「施設利用率」は流域下水道に接続しているため、計上されていない。
　「水洗化率」は類似団体平均値よりも低い水準となっており、町が設置している水洗便所設置のための貸付基金の活用について周知するなど、接続率向上のための取り組みを強化していきたい。</t>
    <rPh sb="254" eb="255">
      <t>オオ</t>
    </rPh>
    <rPh sb="406" eb="409">
      <t>セツゾクリツ</t>
    </rPh>
    <rPh sb="409" eb="41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</si>
</sst>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BA-442B-BBE1-31A030B2144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0.1</c:v>
                </c:pt>
                <c:pt idx="3">
                  <c:v>7.0000000000000007E-2</c:v>
                </c:pt>
                <c:pt idx="4">
                  <c:v>0.06</c:v>
                </c:pt>
              </c:numCache>
            </c:numRef>
          </c:val>
          <c:smooth val="0"/>
          <c:extLst>
            <c:ext xmlns:c16="http://schemas.microsoft.com/office/drawing/2014/chart" uri="{C3380CC4-5D6E-409C-BE32-E72D297353CC}">
              <c16:uniqueId val="{00000001-9DBA-442B-BBE1-31A030B2144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74-4867-B9BC-DDDC5B4BA94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55.55</c:v>
                </c:pt>
                <c:pt idx="1">
                  <c:v>55.84</c:v>
                </c:pt>
                <c:pt idx="2">
                  <c:v>55.78</c:v>
                </c:pt>
                <c:pt idx="3">
                  <c:v>54.86</c:v>
                </c:pt>
                <c:pt idx="4">
                  <c:v>55.04</c:v>
                </c:pt>
              </c:numCache>
            </c:numRef>
          </c:val>
          <c:smooth val="0"/>
          <c:extLst>
            <c:ext xmlns:c16="http://schemas.microsoft.com/office/drawing/2014/chart" uri="{C3380CC4-5D6E-409C-BE32-E72D297353CC}">
              <c16:uniqueId val="{00000001-3774-4867-B9BC-DDDC5B4BA94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87.15</c:v>
                </c:pt>
                <c:pt idx="1">
                  <c:v>87.53</c:v>
                </c:pt>
                <c:pt idx="2">
                  <c:v>87.61</c:v>
                </c:pt>
                <c:pt idx="3">
                  <c:v>87.57</c:v>
                </c:pt>
                <c:pt idx="4">
                  <c:v>87.82</c:v>
                </c:pt>
              </c:numCache>
            </c:numRef>
          </c:val>
          <c:extLst>
            <c:ext xmlns:c16="http://schemas.microsoft.com/office/drawing/2014/chart" uri="{C3380CC4-5D6E-409C-BE32-E72D297353CC}">
              <c16:uniqueId val="{00000000-396D-4447-AA8D-016AF193EA0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91.64</c:v>
                </c:pt>
                <c:pt idx="1">
                  <c:v>92.34</c:v>
                </c:pt>
                <c:pt idx="2">
                  <c:v>91.78</c:v>
                </c:pt>
                <c:pt idx="3">
                  <c:v>91.37</c:v>
                </c:pt>
                <c:pt idx="4">
                  <c:v>91.92</c:v>
                </c:pt>
              </c:numCache>
            </c:numRef>
          </c:val>
          <c:smooth val="0"/>
          <c:extLst>
            <c:ext xmlns:c16="http://schemas.microsoft.com/office/drawing/2014/chart" uri="{C3380CC4-5D6E-409C-BE32-E72D297353CC}">
              <c16:uniqueId val="{00000001-396D-4447-AA8D-016AF193EA0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90.39</c:v>
                </c:pt>
                <c:pt idx="1">
                  <c:v>91.7</c:v>
                </c:pt>
                <c:pt idx="2">
                  <c:v>89.34</c:v>
                </c:pt>
                <c:pt idx="3">
                  <c:v>94.73</c:v>
                </c:pt>
                <c:pt idx="4">
                  <c:v>99.2</c:v>
                </c:pt>
              </c:numCache>
            </c:numRef>
          </c:val>
          <c:extLst>
            <c:ext xmlns:c16="http://schemas.microsoft.com/office/drawing/2014/chart" uri="{C3380CC4-5D6E-409C-BE32-E72D297353CC}">
              <c16:uniqueId val="{00000000-3014-408D-A0C6-A5281D0935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14-408D-A0C6-A5281D0935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A2-4CE2-8408-8EDD95EC1AA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A2-4CE2-8408-8EDD95EC1AA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35-40D8-B70E-688E8A29B41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35-40D8-B70E-688E8A29B41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746-41F5-9193-F73769C7120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746-41F5-9193-F73769C7120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BF-4130-B0BB-02ABC39B1C7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BF-4130-B0BB-02ABC39B1C7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1249.32</c:v>
                </c:pt>
                <c:pt idx="1">
                  <c:v>1195.8900000000001</c:v>
                </c:pt>
                <c:pt idx="2">
                  <c:v>1138.81</c:v>
                </c:pt>
                <c:pt idx="3">
                  <c:v>1065.54</c:v>
                </c:pt>
                <c:pt idx="4">
                  <c:v>1148.9000000000001</c:v>
                </c:pt>
              </c:numCache>
            </c:numRef>
          </c:val>
          <c:extLst>
            <c:ext xmlns:c16="http://schemas.microsoft.com/office/drawing/2014/chart" uri="{C3380CC4-5D6E-409C-BE32-E72D297353CC}">
              <c16:uniqueId val="{00000000-8DFB-4A99-AF7E-2D19349F57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807.75</c:v>
                </c:pt>
                <c:pt idx="1">
                  <c:v>812.92</c:v>
                </c:pt>
                <c:pt idx="2">
                  <c:v>765.48</c:v>
                </c:pt>
                <c:pt idx="3">
                  <c:v>742.08</c:v>
                </c:pt>
                <c:pt idx="4">
                  <c:v>730.84</c:v>
                </c:pt>
              </c:numCache>
            </c:numRef>
          </c:val>
          <c:smooth val="0"/>
          <c:extLst>
            <c:ext xmlns:c16="http://schemas.microsoft.com/office/drawing/2014/chart" uri="{C3380CC4-5D6E-409C-BE32-E72D297353CC}">
              <c16:uniqueId val="{00000001-8DFB-4A99-AF7E-2D19349F57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91.54</c:v>
                </c:pt>
                <c:pt idx="1">
                  <c:v>84.43</c:v>
                </c:pt>
                <c:pt idx="2">
                  <c:v>66.83</c:v>
                </c:pt>
                <c:pt idx="3">
                  <c:v>75.09</c:v>
                </c:pt>
                <c:pt idx="4">
                  <c:v>67.89</c:v>
                </c:pt>
              </c:numCache>
            </c:numRef>
          </c:val>
          <c:extLst>
            <c:ext xmlns:c16="http://schemas.microsoft.com/office/drawing/2014/chart" uri="{C3380CC4-5D6E-409C-BE32-E72D297353CC}">
              <c16:uniqueId val="{00000000-F6A6-4B3A-B3F2-CA73A23CEDE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86.94</c:v>
                </c:pt>
                <c:pt idx="1">
                  <c:v>85.4</c:v>
                </c:pt>
                <c:pt idx="2">
                  <c:v>87.8</c:v>
                </c:pt>
                <c:pt idx="3">
                  <c:v>86.51</c:v>
                </c:pt>
                <c:pt idx="4">
                  <c:v>89.17</c:v>
                </c:pt>
              </c:numCache>
            </c:numRef>
          </c:val>
          <c:smooth val="0"/>
          <c:extLst>
            <c:ext xmlns:c16="http://schemas.microsoft.com/office/drawing/2014/chart" uri="{C3380CC4-5D6E-409C-BE32-E72D297353CC}">
              <c16:uniqueId val="{00000001-F6A6-4B3A-B3F2-CA73A23CEDE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160.97</c:v>
                </c:pt>
                <c:pt idx="1">
                  <c:v>177.64</c:v>
                </c:pt>
                <c:pt idx="2">
                  <c:v>225.79</c:v>
                </c:pt>
                <c:pt idx="3">
                  <c:v>200.42</c:v>
                </c:pt>
                <c:pt idx="4">
                  <c:v>194.52</c:v>
                </c:pt>
              </c:numCache>
            </c:numRef>
          </c:val>
          <c:extLst>
            <c:ext xmlns:c16="http://schemas.microsoft.com/office/drawing/2014/chart" uri="{C3380CC4-5D6E-409C-BE32-E72D297353CC}">
              <c16:uniqueId val="{00000000-DA4B-4095-B899-FC2632C8118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179.63</c:v>
                </c:pt>
                <c:pt idx="1">
                  <c:v>188.57</c:v>
                </c:pt>
                <c:pt idx="2">
                  <c:v>187.69</c:v>
                </c:pt>
                <c:pt idx="3">
                  <c:v>188.24</c:v>
                </c:pt>
                <c:pt idx="4">
                  <c:v>184.85</c:v>
                </c:pt>
              </c:numCache>
            </c:numRef>
          </c:val>
          <c:smooth val="0"/>
          <c:extLst>
            <c:ext xmlns:c16="http://schemas.microsoft.com/office/drawing/2014/chart" uri="{C3380CC4-5D6E-409C-BE32-E72D297353CC}">
              <c16:uniqueId val="{00000001-DA4B-4095-B899-FC2632C8118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群馬県　みなかみ町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Cd1</v>
      </c>
      <c r="X8" s="70"/>
      <c r="Y8" s="70"/>
      <c r="Z8" s="70"/>
      <c r="AA8" s="70"/>
      <c r="AB8" s="70"/>
      <c r="AC8" s="70"/>
      <c r="AD8" s="71" t="str">
        <f>データ!$M$6</f>
        <v>非設置</v>
      </c>
      <c r="AE8" s="71"/>
      <c r="AF8" s="71"/>
      <c r="AG8" s="71"/>
      <c r="AH8" s="71"/>
      <c r="AI8" s="71"/>
      <c r="AJ8" s="71"/>
      <c r="AK8" s="3"/>
      <c r="AL8" s="50">
        <f>データ!S6</f>
        <v>17293</v>
      </c>
      <c r="AM8" s="50"/>
      <c r="AN8" s="50"/>
      <c r="AO8" s="50"/>
      <c r="AP8" s="50"/>
      <c r="AQ8" s="50"/>
      <c r="AR8" s="50"/>
      <c r="AS8" s="50"/>
      <c r="AT8" s="51">
        <f>データ!T6</f>
        <v>781.08</v>
      </c>
      <c r="AU8" s="51"/>
      <c r="AV8" s="51"/>
      <c r="AW8" s="51"/>
      <c r="AX8" s="51"/>
      <c r="AY8" s="51"/>
      <c r="AZ8" s="51"/>
      <c r="BA8" s="51"/>
      <c r="BB8" s="51">
        <f>データ!U6</f>
        <v>22.14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t="str">
        <f>データ!O6</f>
        <v>該当数値なし</v>
      </c>
      <c r="J10" s="51"/>
      <c r="K10" s="51"/>
      <c r="L10" s="51"/>
      <c r="M10" s="51"/>
      <c r="N10" s="51"/>
      <c r="O10" s="51"/>
      <c r="P10" s="51">
        <f>データ!P6</f>
        <v>37.71</v>
      </c>
      <c r="Q10" s="51"/>
      <c r="R10" s="51"/>
      <c r="S10" s="51"/>
      <c r="T10" s="51"/>
      <c r="U10" s="51"/>
      <c r="V10" s="51"/>
      <c r="W10" s="51">
        <f>データ!Q6</f>
        <v>83.77</v>
      </c>
      <c r="X10" s="51"/>
      <c r="Y10" s="51"/>
      <c r="Z10" s="51"/>
      <c r="AA10" s="51"/>
      <c r="AB10" s="51"/>
      <c r="AC10" s="51"/>
      <c r="AD10" s="50">
        <f>データ!R6</f>
        <v>2690</v>
      </c>
      <c r="AE10" s="50"/>
      <c r="AF10" s="50"/>
      <c r="AG10" s="50"/>
      <c r="AH10" s="50"/>
      <c r="AI10" s="50"/>
      <c r="AJ10" s="50"/>
      <c r="AK10" s="2"/>
      <c r="AL10" s="50">
        <f>データ!V6</f>
        <v>6469</v>
      </c>
      <c r="AM10" s="50"/>
      <c r="AN10" s="50"/>
      <c r="AO10" s="50"/>
      <c r="AP10" s="50"/>
      <c r="AQ10" s="50"/>
      <c r="AR10" s="50"/>
      <c r="AS10" s="50"/>
      <c r="AT10" s="51">
        <f>データ!W6</f>
        <v>3.56</v>
      </c>
      <c r="AU10" s="51"/>
      <c r="AV10" s="51"/>
      <c r="AW10" s="51"/>
      <c r="AX10" s="51"/>
      <c r="AY10" s="51"/>
      <c r="AZ10" s="51"/>
      <c r="BA10" s="51"/>
      <c r="BB10" s="51">
        <f>データ!X6</f>
        <v>1817.13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119</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117</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【630.82】</v>
      </c>
      <c r="I86" s="12" t="str">
        <f>データ!CA6</f>
        <v>【97.81】</v>
      </c>
      <c r="J86" s="12" t="str">
        <f>データ!CL6</f>
        <v>【138.75】</v>
      </c>
      <c r="K86" s="12" t="str">
        <f>データ!CW6</f>
        <v>【58.94】</v>
      </c>
      <c r="L86" s="12" t="str">
        <f>データ!DH6</f>
        <v>【95.91】</v>
      </c>
      <c r="M86" s="12" t="s">
        <v>44</v>
      </c>
      <c r="N86" s="12" t="s">
        <v>43</v>
      </c>
      <c r="O86" s="12" t="str">
        <f>データ!EO6</f>
        <v>【0.22】</v>
      </c>
    </row>
  </sheetData>
  <sheetProtection algorithmName="SHA-512" hashValue="1+sbaDcVNOWdTv33rUJ8c77k4Lucz8qAqmf02565T8IXB/MFS7M9Qj7YoZyQPIcYxmINdMJCiusd6Eu+bxj2Dw==" saltValue="/nDgcJ+LSj5MusJGpCLu1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2">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104493</v>
      </c>
      <c r="D6" s="19">
        <f t="shared" si="3"/>
        <v>47</v>
      </c>
      <c r="E6" s="19">
        <f t="shared" si="3"/>
        <v>17</v>
      </c>
      <c r="F6" s="19">
        <f t="shared" si="3"/>
        <v>1</v>
      </c>
      <c r="G6" s="19">
        <f t="shared" si="3"/>
        <v>0</v>
      </c>
      <c r="H6" s="19" t="str">
        <f t="shared" si="3"/>
        <v>群馬県　みなかみ町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37.71</v>
      </c>
      <c r="Q6" s="20">
        <f t="shared" si="3"/>
        <v>83.77</v>
      </c>
      <c r="R6" s="20">
        <f t="shared" si="3"/>
        <v>2690</v>
      </c>
      <c r="S6" s="20">
        <f t="shared" si="3"/>
        <v>17293</v>
      </c>
      <c r="T6" s="20">
        <f t="shared" si="3"/>
        <v>781.08</v>
      </c>
      <c r="U6" s="20">
        <f t="shared" si="3"/>
        <v>22.14</v>
      </c>
      <c r="V6" s="20">
        <f t="shared" si="3"/>
        <v>6469</v>
      </c>
      <c r="W6" s="20">
        <f t="shared" si="3"/>
        <v>3.56</v>
      </c>
      <c r="X6" s="20">
        <f t="shared" si="3"/>
        <v>1817.13</v>
      </c>
      <c r="Y6" s="21">
        <f>IF(Y7="",NA(),Y7)</f>
        <v>90.39</v>
      </c>
      <c r="Z6" s="21">
        <f t="shared" ref="Z6:AH6" si="4">IF(Z7="",NA(),Z7)</f>
        <v>91.7</v>
      </c>
      <c r="AA6" s="21">
        <f t="shared" si="4"/>
        <v>89.34</v>
      </c>
      <c r="AB6" s="21">
        <f t="shared" si="4"/>
        <v>94.73</v>
      </c>
      <c r="AC6" s="21">
        <f t="shared" si="4"/>
        <v>99.2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1249.32</v>
      </c>
      <c r="BG6" s="21">
        <f t="shared" ref="BG6:BO6" si="7">IF(BG7="",NA(),BG7)</f>
        <v>1195.8900000000001</v>
      </c>
      <c r="BH6" s="21">
        <f t="shared" si="7"/>
        <v>1138.81</v>
      </c>
      <c r="BI6" s="21">
        <f t="shared" si="7"/>
        <v>1065.54</v>
      </c>
      <c r="BJ6" s="21">
        <f t="shared" si="7"/>
        <v>1148.9000000000001</v>
      </c>
      <c r="BK6" s="21">
        <f t="shared" si="7"/>
        <v>807.75</v>
      </c>
      <c r="BL6" s="21">
        <f t="shared" si="7"/>
        <v>812.92</v>
      </c>
      <c r="BM6" s="21">
        <f t="shared" si="7"/>
        <v>765.48</v>
      </c>
      <c r="BN6" s="21">
        <f t="shared" si="7"/>
        <v>742.08</v>
      </c>
      <c r="BO6" s="21">
        <f t="shared" si="7"/>
        <v>730.84</v>
      </c>
      <c r="BP6" s="20" t="str">
        <f>IF(BP7="","",IF(BP7="-","【-】","【"&amp;SUBSTITUTE(TEXT(BP7,"#,##0.00"),"-","△")&amp;"】"))</f>
        <v>【630.82】</v>
      </c>
      <c r="BQ6" s="21">
        <f>IF(BQ7="",NA(),BQ7)</f>
        <v>91.54</v>
      </c>
      <c r="BR6" s="21">
        <f t="shared" ref="BR6:BZ6" si="8">IF(BR7="",NA(),BR7)</f>
        <v>84.43</v>
      </c>
      <c r="BS6" s="21">
        <f t="shared" si="8"/>
        <v>66.83</v>
      </c>
      <c r="BT6" s="21">
        <f t="shared" si="8"/>
        <v>75.09</v>
      </c>
      <c r="BU6" s="21">
        <f t="shared" si="8"/>
        <v>67.89</v>
      </c>
      <c r="BV6" s="21">
        <f t="shared" si="8"/>
        <v>86.94</v>
      </c>
      <c r="BW6" s="21">
        <f t="shared" si="8"/>
        <v>85.4</v>
      </c>
      <c r="BX6" s="21">
        <f t="shared" si="8"/>
        <v>87.8</v>
      </c>
      <c r="BY6" s="21">
        <f t="shared" si="8"/>
        <v>86.51</v>
      </c>
      <c r="BZ6" s="21">
        <f t="shared" si="8"/>
        <v>89.17</v>
      </c>
      <c r="CA6" s="20" t="str">
        <f>IF(CA7="","",IF(CA7="-","【-】","【"&amp;SUBSTITUTE(TEXT(CA7,"#,##0.00"),"-","△")&amp;"】"))</f>
        <v>【97.81】</v>
      </c>
      <c r="CB6" s="21">
        <f>IF(CB7="",NA(),CB7)</f>
        <v>160.97</v>
      </c>
      <c r="CC6" s="21">
        <f t="shared" ref="CC6:CK6" si="9">IF(CC7="",NA(),CC7)</f>
        <v>177.64</v>
      </c>
      <c r="CD6" s="21">
        <f t="shared" si="9"/>
        <v>225.79</v>
      </c>
      <c r="CE6" s="21">
        <f t="shared" si="9"/>
        <v>200.42</v>
      </c>
      <c r="CF6" s="21">
        <f t="shared" si="9"/>
        <v>194.52</v>
      </c>
      <c r="CG6" s="21">
        <f t="shared" si="9"/>
        <v>179.63</v>
      </c>
      <c r="CH6" s="21">
        <f t="shared" si="9"/>
        <v>188.57</v>
      </c>
      <c r="CI6" s="21">
        <f t="shared" si="9"/>
        <v>187.69</v>
      </c>
      <c r="CJ6" s="21">
        <f t="shared" si="9"/>
        <v>188.24</v>
      </c>
      <c r="CK6" s="21">
        <f t="shared" si="9"/>
        <v>184.85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55.55</v>
      </c>
      <c r="CS6" s="21">
        <f t="shared" si="10"/>
        <v>55.84</v>
      </c>
      <c r="CT6" s="21">
        <f t="shared" si="10"/>
        <v>55.78</v>
      </c>
      <c r="CU6" s="21">
        <f t="shared" si="10"/>
        <v>54.86</v>
      </c>
      <c r="CV6" s="21">
        <f t="shared" si="10"/>
        <v>55.04</v>
      </c>
      <c r="CW6" s="20" t="str">
        <f>IF(CW7="","",IF(CW7="-","【-】","【"&amp;SUBSTITUTE(TEXT(CW7,"#,##0.00"),"-","△")&amp;"】"))</f>
        <v>【58.94】</v>
      </c>
      <c r="CX6" s="21">
        <f>IF(CX7="",NA(),CX7)</f>
        <v>87.15</v>
      </c>
      <c r="CY6" s="21">
        <f t="shared" ref="CY6:DG6" si="11">IF(CY7="",NA(),CY7)</f>
        <v>87.53</v>
      </c>
      <c r="CZ6" s="21">
        <f t="shared" si="11"/>
        <v>87.61</v>
      </c>
      <c r="DA6" s="21">
        <f t="shared" si="11"/>
        <v>87.57</v>
      </c>
      <c r="DB6" s="21">
        <f t="shared" si="11"/>
        <v>87.82</v>
      </c>
      <c r="DC6" s="21">
        <f t="shared" si="11"/>
        <v>91.64</v>
      </c>
      <c r="DD6" s="21">
        <f t="shared" si="11"/>
        <v>92.34</v>
      </c>
      <c r="DE6" s="21">
        <f t="shared" si="11"/>
        <v>91.78</v>
      </c>
      <c r="DF6" s="21">
        <f t="shared" si="11"/>
        <v>91.37</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v>
      </c>
      <c r="EK6" s="21">
        <f t="shared" si="14"/>
        <v>0.09</v>
      </c>
      <c r="EL6" s="21">
        <f t="shared" si="14"/>
        <v>0.1</v>
      </c>
      <c r="EM6" s="21">
        <f t="shared" si="14"/>
        <v>7.0000000000000007E-2</v>
      </c>
      <c r="EN6" s="21">
        <f t="shared" si="14"/>
        <v>0.06</v>
      </c>
      <c r="EO6" s="20" t="str">
        <f>IF(EO7="","",IF(EO7="-","【-】","【"&amp;SUBSTITUTE(TEXT(EO7,"#,##0.00"),"-","△")&amp;"】"))</f>
        <v>【0.22】</v>
      </c>
    </row>
    <row r="7" spans="1:145" s="22" customFormat="1" x14ac:dyDescent="0.2">
      <c r="A7" s="14"/>
      <c r="B7" s="23">
        <v>2023</v>
      </c>
      <c r="C7" s="23">
        <v>104493</v>
      </c>
      <c r="D7" s="23">
        <v>47</v>
      </c>
      <c r="E7" s="23">
        <v>17</v>
      </c>
      <c r="F7" s="23">
        <v>1</v>
      </c>
      <c r="G7" s="23">
        <v>0</v>
      </c>
      <c r="H7" s="23" t="s">
        <v>98</v>
      </c>
      <c r="I7" s="23" t="s">
        <v>99</v>
      </c>
      <c r="J7" s="23" t="s">
        <v>100</v>
      </c>
      <c r="K7" s="23" t="s">
        <v>101</v>
      </c>
      <c r="L7" s="23" t="s">
        <v>102</v>
      </c>
      <c r="M7" s="23" t="s">
        <v>103</v>
      </c>
      <c r="N7" s="24" t="s">
        <v>104</v>
      </c>
      <c r="O7" s="24" t="s">
        <v>105</v>
      </c>
      <c r="P7" s="24">
        <v>37.71</v>
      </c>
      <c r="Q7" s="24">
        <v>83.77</v>
      </c>
      <c r="R7" s="24">
        <v>2690</v>
      </c>
      <c r="S7" s="24">
        <v>17293</v>
      </c>
      <c r="T7" s="24">
        <v>781.08</v>
      </c>
      <c r="U7" s="24">
        <v>22.14</v>
      </c>
      <c r="V7" s="24">
        <v>6469</v>
      </c>
      <c r="W7" s="24">
        <v>3.56</v>
      </c>
      <c r="X7" s="24">
        <v>1817.13</v>
      </c>
      <c r="Y7" s="24">
        <v>90.39</v>
      </c>
      <c r="Z7" s="24">
        <v>91.7</v>
      </c>
      <c r="AA7" s="24">
        <v>89.34</v>
      </c>
      <c r="AB7" s="24">
        <v>94.73</v>
      </c>
      <c r="AC7" s="24">
        <v>99.2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1249.32</v>
      </c>
      <c r="BG7" s="24">
        <v>1195.8900000000001</v>
      </c>
      <c r="BH7" s="24">
        <v>1138.81</v>
      </c>
      <c r="BI7" s="24">
        <v>1065.54</v>
      </c>
      <c r="BJ7" s="24">
        <v>1148.9000000000001</v>
      </c>
      <c r="BK7" s="24">
        <v>807.75</v>
      </c>
      <c r="BL7" s="24">
        <v>812.92</v>
      </c>
      <c r="BM7" s="24">
        <v>765.48</v>
      </c>
      <c r="BN7" s="24">
        <v>742.08</v>
      </c>
      <c r="BO7" s="24">
        <v>730.84</v>
      </c>
      <c r="BP7" s="24">
        <v>630.82000000000005</v>
      </c>
      <c r="BQ7" s="24">
        <v>91.54</v>
      </c>
      <c r="BR7" s="24">
        <v>84.43</v>
      </c>
      <c r="BS7" s="24">
        <v>66.83</v>
      </c>
      <c r="BT7" s="24">
        <v>75.09</v>
      </c>
      <c r="BU7" s="24">
        <v>67.89</v>
      </c>
      <c r="BV7" s="24">
        <v>86.94</v>
      </c>
      <c r="BW7" s="24">
        <v>85.4</v>
      </c>
      <c r="BX7" s="24">
        <v>87.8</v>
      </c>
      <c r="BY7" s="24">
        <v>86.51</v>
      </c>
      <c r="BZ7" s="24">
        <v>89.17</v>
      </c>
      <c r="CA7" s="24">
        <v>97.81</v>
      </c>
      <c r="CB7" s="24">
        <v>160.97</v>
      </c>
      <c r="CC7" s="24">
        <v>177.64</v>
      </c>
      <c r="CD7" s="24">
        <v>225.79</v>
      </c>
      <c r="CE7" s="24">
        <v>200.42</v>
      </c>
      <c r="CF7" s="24">
        <v>194.52</v>
      </c>
      <c r="CG7" s="24">
        <v>179.63</v>
      </c>
      <c r="CH7" s="24">
        <v>188.57</v>
      </c>
      <c r="CI7" s="24">
        <v>187.69</v>
      </c>
      <c r="CJ7" s="24">
        <v>188.24</v>
      </c>
      <c r="CK7" s="24">
        <v>184.85</v>
      </c>
      <c r="CL7" s="24">
        <v>138.75</v>
      </c>
      <c r="CM7" s="24" t="s">
        <v>104</v>
      </c>
      <c r="CN7" s="24" t="s">
        <v>104</v>
      </c>
      <c r="CO7" s="24" t="s">
        <v>104</v>
      </c>
      <c r="CP7" s="24" t="s">
        <v>104</v>
      </c>
      <c r="CQ7" s="24" t="s">
        <v>104</v>
      </c>
      <c r="CR7" s="24">
        <v>55.55</v>
      </c>
      <c r="CS7" s="24">
        <v>55.84</v>
      </c>
      <c r="CT7" s="24">
        <v>55.78</v>
      </c>
      <c r="CU7" s="24">
        <v>54.86</v>
      </c>
      <c r="CV7" s="24">
        <v>55.04</v>
      </c>
      <c r="CW7" s="24">
        <v>58.94</v>
      </c>
      <c r="CX7" s="24">
        <v>87.15</v>
      </c>
      <c r="CY7" s="24">
        <v>87.53</v>
      </c>
      <c r="CZ7" s="24">
        <v>87.61</v>
      </c>
      <c r="DA7" s="24">
        <v>87.57</v>
      </c>
      <c r="DB7" s="24">
        <v>87.82</v>
      </c>
      <c r="DC7" s="24">
        <v>91.64</v>
      </c>
      <c r="DD7" s="24">
        <v>92.34</v>
      </c>
      <c r="DE7" s="24">
        <v>91.78</v>
      </c>
      <c r="DF7" s="24">
        <v>91.37</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v>
      </c>
      <c r="EK7" s="24">
        <v>0.09</v>
      </c>
      <c r="EL7" s="24">
        <v>0.1</v>
      </c>
      <c r="EM7" s="24">
        <v>7.0000000000000007E-2</v>
      </c>
      <c r="EN7" s="24">
        <v>0.06</v>
      </c>
      <c r="EO7" s="24">
        <v>0.22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2025-02-10T05:06:25Z</cp:lastPrinted>
  <dcterms:created xsi:type="dcterms:W3CDTF">2025-01-24T07:28:12Z</dcterms:created>
  <dcterms:modified xsi:type="dcterms:W3CDTF">2025-02-27T07:12:51Z</dcterms:modified>
  <cp:category/>
</cp:coreProperties>
</file>