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C73CD23E-BA1C-4753-8D42-1EE4E773606A}" xr6:coauthVersionLast="47" xr6:coauthVersionMax="47" xr10:uidLastSave="{00000000-0000-0000-0000-000000000000}"/>
  <workbookProtection workbookAlgorithmName="SHA-512" workbookHashValue="GzlNFYNYQLkNCUy/ZBAjAauuGztIEX6jnET2tF8Kcw3P/ERT8kvjUFOqqSMQVfp/qnFBX8rMKyPaO1UwkMKbig==" workbookSaltValue="qf/cV18i30BEDE/2k1fTGA=="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W10" i="4" s="1"/>
  <c r="P6" i="5"/>
  <c r="P10" i="4" s="1"/>
  <c r="O6" i="5"/>
  <c r="I10" i="4" s="1"/>
  <c r="N6" i="5"/>
  <c r="M6" i="5"/>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K86" i="4"/>
  <c r="H86" i="4"/>
  <c r="E86" i="4"/>
  <c r="BB10" i="4"/>
  <c r="AT10" i="4"/>
  <c r="AL10" i="4"/>
  <c r="B10" i="4"/>
  <c r="BB8" i="4"/>
  <c r="AT8" i="4"/>
  <c r="AL8" i="4"/>
  <c r="AD8" i="4"/>
  <c r="B6" i="4"/>
</calcChain>
</file>

<file path=xl/sharedStrings.xml><?xml version="1.0" encoding="utf-8"?>
<sst xmlns="http://schemas.openxmlformats.org/spreadsheetml/2006/main" count="241" uniqueCount="121">
  <si>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</si>
  <si>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</si>
  <si>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</si>
  <si>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</si>
  <si>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</si>
  <si>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</si>
  <si>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</si>
  <si>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</si>
  <si>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</si>
  <si>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</si>
  <si>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</si>
  <si>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</si>
  <si>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</si>
  <si>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</si>
  <si>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</si>
  <si>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</si>
  <si>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</si>
  <si>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</si>
  <si>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</si>
  <si>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</si>
  <si>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</si>
  <si>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</si>
  <si>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</si>
  <si>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</si>
  <si>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</si>
  <si>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</si>
  <si>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</si>
  <si>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</si>
  <si>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</si>
  <si>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</si>
  <si>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</si>
  <si>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</si>
  <si>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</si>
  <si>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</si>
  <si>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</si>
  <si>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</si>
  <si>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</si>
  <si>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</si>
  <si>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</si>
  <si>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</si>
  <si>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</si>
  <si>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</si>
  <si>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</si>
  <si>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</si>
  <si>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</si>
  <si>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</si>
  <si>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</si>
  <si>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</si>
  <si>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</si>
  <si>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</si>
  <si>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</si>
  <si>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</si>
  <si>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</si>
  <si>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</si>
  <si>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</si>
  <si>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</si>
  <si>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</si>
  <si>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</si>
  <si>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</si>
  <si>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</si>
  <si>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</si>
  <si>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</si>
  <si>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</si>
  <si>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</si>
  <si>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</si>
  <si>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</si>
  <si>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</si>
  <si>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</si>
  <si>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</si>
  <si>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</si>
  <si>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</si>
  <si>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</si>
  <si>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</si>
  <si>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</si>
  <si>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</si>
  <si>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</si>
  <si>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</si>
  <si>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</si>
  <si>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</si>
  <si>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</si>
  <si>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</si>
  <si>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</si>
  <si>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</si>
  <si>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</si>
  <si>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</si>
  <si>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</si>
  <si>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</si>
  <si>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</si>
  <si>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</si>
  <si>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</si>
  <si>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</si>
  <si>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</si>
  <si>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</si>
  <si>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</si>
  <si>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</si>
  <si>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</si>
  <si>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</si>
  <si>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</si>
  <si>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甘楽町</t>
  </si>
  <si>
    <t>法非適用</t>
  </si>
  <si>
    <t>下水道事業</t>
  </si>
  <si>
    <t>公共下水道</t>
  </si>
  <si>
    <t>Cd1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</si>
  <si>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</si>
  <si>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</si>
  <si>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</si>
  <si>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</si>
  <si>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</si>
  <si>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</si>
  <si>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</si>
  <si>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</si>
  <si>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</si>
  <si>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</si>
  <si>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</si>
  <si>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</si>
  <si>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</si>
  <si>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</si>
  <si>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</si>
  <si>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①－
②－
③改良・更新の菅延長が僅かに増加したため管渠改善率が増加となった。</t>
    <rPh sb="7" eb="9">
      <t>カイリョウ</t>
    </rPh>
    <rPh sb="10" eb="12">
      <t>コウシン</t>
    </rPh>
    <rPh sb="13" eb="14">
      <t>カン</t>
    </rPh>
    <rPh sb="14" eb="16">
      <t>エンチョウ</t>
    </rPh>
    <rPh sb="17" eb="18">
      <t>ワズ</t>
    </rPh>
    <rPh sb="20" eb="22">
      <t>ゾウカ</t>
    </rPh>
    <rPh sb="26" eb="28">
      <t>カンキョ</t>
    </rPh>
    <rPh sb="28" eb="30">
      <t>カイゼン</t>
    </rPh>
    <rPh sb="30" eb="31">
      <t>リツ</t>
    </rPh>
    <rPh sb="32" eb="34">
      <t>ゾウカ</t>
    </rPh>
    <phoneticPr fontId="4"/>
  </si>
  <si>
    <t>①企業債償還金が減少し、料金収入は増加したため収益的収支比率が増加した。
②－
③－
④地方債をすべて一般会計からの繰入金で賄っているため計上されない。
⑤汚水処理費が微増したが、料金収入も増加したため経費回収率は増加した。
⑥漏水調査などにより有収水量が増加したため汚水処理原価は減少した。
⑦本事業は、県営の処理施設で処理を行うため、施設利用率は算定されない。
⑧人口減少に伴い処理区域内人口は減少したが、水洗便所設置済人口が増加したため、水洗化率は増加した。</t>
    <rPh sb="1" eb="3">
      <t>キギョウ</t>
    </rPh>
    <rPh sb="3" eb="4">
      <t>サイ</t>
    </rPh>
    <rPh sb="4" eb="6">
      <t>ショウカン</t>
    </rPh>
    <rPh sb="6" eb="7">
      <t>キン</t>
    </rPh>
    <rPh sb="8" eb="10">
      <t>ゲンショウ</t>
    </rPh>
    <rPh sb="12" eb="14">
      <t>リョウキン</t>
    </rPh>
    <rPh sb="14" eb="16">
      <t>シュウニュウ</t>
    </rPh>
    <rPh sb="17" eb="19">
      <t>ゾウカ</t>
    </rPh>
    <rPh sb="23" eb="26">
      <t>シュウエキテキ</t>
    </rPh>
    <rPh sb="26" eb="28">
      <t>シュウシ</t>
    </rPh>
    <rPh sb="28" eb="30">
      <t>ヒリツ</t>
    </rPh>
    <rPh sb="31" eb="33">
      <t>ゾウカ</t>
    </rPh>
    <rPh sb="44" eb="47">
      <t>チホウサイ</t>
    </rPh>
    <rPh sb="51" eb="53">
      <t>イッパン</t>
    </rPh>
    <rPh sb="53" eb="55">
      <t>カイケイ</t>
    </rPh>
    <rPh sb="62" eb="63">
      <t>マカナ</t>
    </rPh>
    <rPh sb="69" eb="71">
      <t>ケイジョウ</t>
    </rPh>
    <rPh sb="78" eb="80">
      <t>オスイ</t>
    </rPh>
    <rPh sb="80" eb="82">
      <t>ショリ</t>
    </rPh>
    <rPh sb="82" eb="83">
      <t>ヒ</t>
    </rPh>
    <rPh sb="84" eb="86">
      <t>ビゾウ</t>
    </rPh>
    <rPh sb="90" eb="92">
      <t>リョウキン</t>
    </rPh>
    <rPh sb="92" eb="94">
      <t>シュウニュウ</t>
    </rPh>
    <rPh sb="95" eb="97">
      <t>ゾウカ</t>
    </rPh>
    <rPh sb="101" eb="103">
      <t>ケイヒ</t>
    </rPh>
    <rPh sb="103" eb="105">
      <t>カイシュウ</t>
    </rPh>
    <rPh sb="105" eb="106">
      <t>リツ</t>
    </rPh>
    <rPh sb="107" eb="109">
      <t>ゾウカ</t>
    </rPh>
    <rPh sb="114" eb="116">
      <t>ロウスイ</t>
    </rPh>
    <rPh sb="116" eb="118">
      <t>チョウサ</t>
    </rPh>
    <rPh sb="123" eb="125">
      <t>ユウシュウ</t>
    </rPh>
    <rPh sb="125" eb="127">
      <t>スイリョウ</t>
    </rPh>
    <rPh sb="128" eb="130">
      <t>ゾウカ</t>
    </rPh>
    <rPh sb="134" eb="136">
      <t>オスイ</t>
    </rPh>
    <rPh sb="136" eb="138">
      <t>ショリ</t>
    </rPh>
    <rPh sb="138" eb="140">
      <t>ゲンカ</t>
    </rPh>
    <rPh sb="141" eb="143">
      <t>ゲンショウ</t>
    </rPh>
    <rPh sb="148" eb="149">
      <t>ホン</t>
    </rPh>
    <rPh sb="149" eb="151">
      <t>ジギョウ</t>
    </rPh>
    <rPh sb="153" eb="155">
      <t>ケンエイ</t>
    </rPh>
    <rPh sb="156" eb="158">
      <t>ショリ</t>
    </rPh>
    <rPh sb="158" eb="160">
      <t>シセツ</t>
    </rPh>
    <rPh sb="161" eb="163">
      <t>ショリ</t>
    </rPh>
    <rPh sb="164" eb="165">
      <t>オコナ</t>
    </rPh>
    <rPh sb="169" eb="171">
      <t>シセツ</t>
    </rPh>
    <rPh sb="171" eb="173">
      <t>リヨウ</t>
    </rPh>
    <rPh sb="173" eb="174">
      <t>リツ</t>
    </rPh>
    <rPh sb="175" eb="177">
      <t>サンテイ</t>
    </rPh>
    <rPh sb="184" eb="186">
      <t>ジンコウ</t>
    </rPh>
    <rPh sb="186" eb="188">
      <t>ゲンショウ</t>
    </rPh>
    <rPh sb="189" eb="190">
      <t>トモナ</t>
    </rPh>
    <rPh sb="191" eb="193">
      <t>ショリ</t>
    </rPh>
    <rPh sb="193" eb="195">
      <t>クイキ</t>
    </rPh>
    <rPh sb="195" eb="196">
      <t>ナイ</t>
    </rPh>
    <rPh sb="196" eb="198">
      <t>ジンコウ</t>
    </rPh>
    <rPh sb="199" eb="201">
      <t>ゲンショウ</t>
    </rPh>
    <rPh sb="205" eb="207">
      <t>スイセン</t>
    </rPh>
    <rPh sb="207" eb="209">
      <t>ベンジョ</t>
    </rPh>
    <rPh sb="209" eb="211">
      <t>セッチ</t>
    </rPh>
    <rPh sb="211" eb="212">
      <t>ズ</t>
    </rPh>
    <rPh sb="212" eb="214">
      <t>ジンコウ</t>
    </rPh>
    <rPh sb="215" eb="217">
      <t>ゾウカ</t>
    </rPh>
    <rPh sb="222" eb="225">
      <t>スイセンカ</t>
    </rPh>
    <rPh sb="225" eb="226">
      <t>リツ</t>
    </rPh>
    <rPh sb="227" eb="229">
      <t>ゾウカ</t>
    </rPh>
    <phoneticPr fontId="4"/>
  </si>
  <si>
    <t>本事業においては、管渠等の老朽化により修繕費が増加し、人口減少により料金収入は減少していくことが見込まれる。起債の償還など一般会計からの繰入金により賄っていることから、今後は料金改定を視野に入れて、計画の見直しをしていく必要がある。</t>
    <rPh sb="0" eb="1">
      <t>ホン</t>
    </rPh>
    <rPh sb="1" eb="3">
      <t>ジギョウ</t>
    </rPh>
    <rPh sb="9" eb="11">
      <t>カンキョ</t>
    </rPh>
    <rPh sb="11" eb="12">
      <t>トウ</t>
    </rPh>
    <rPh sb="13" eb="16">
      <t>ロウキュウカ</t>
    </rPh>
    <rPh sb="19" eb="22">
      <t>シュウゼンヒ</t>
    </rPh>
    <rPh sb="23" eb="25">
      <t>ゾウカ</t>
    </rPh>
    <rPh sb="27" eb="29">
      <t>ジンコウ</t>
    </rPh>
    <rPh sb="29" eb="31">
      <t>ゲンショウ</t>
    </rPh>
    <rPh sb="34" eb="36">
      <t>リョウキン</t>
    </rPh>
    <rPh sb="36" eb="38">
      <t>シュウニュウ</t>
    </rPh>
    <rPh sb="39" eb="41">
      <t>ゲンショウ</t>
    </rPh>
    <rPh sb="48" eb="50">
      <t>ミコ</t>
    </rPh>
    <rPh sb="54" eb="56">
      <t>キサイ</t>
    </rPh>
    <rPh sb="57" eb="59">
      <t>ショウカン</t>
    </rPh>
    <rPh sb="61" eb="63">
      <t>イッパン</t>
    </rPh>
    <rPh sb="63" eb="65">
      <t>カイケイ</t>
    </rPh>
    <rPh sb="68" eb="69">
      <t>ク</t>
    </rPh>
    <rPh sb="69" eb="70">
      <t>イ</t>
    </rPh>
    <rPh sb="70" eb="71">
      <t>キン</t>
    </rPh>
    <rPh sb="74" eb="75">
      <t>マカナ</t>
    </rPh>
    <rPh sb="84" eb="86">
      <t>コンゴ</t>
    </rPh>
    <rPh sb="87" eb="89">
      <t>リョウキン</t>
    </rPh>
    <rPh sb="89" eb="91">
      <t>カイテイ</t>
    </rPh>
    <rPh sb="92" eb="94">
      <t>シヤ</t>
    </rPh>
    <rPh sb="95" eb="96">
      <t>イ</t>
    </rPh>
    <rPh sb="99" eb="101">
      <t>ケイカク</t>
    </rPh>
    <rPh sb="102" eb="104">
      <t>ミナオ</t>
    </rPh>
    <rPh sb="110" eb="11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</si>
</sst>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1.83</c:v>
                </c:pt>
                <c:pt idx="1">
                  <c:v>1.83</c:v>
                </c:pt>
                <c:pt idx="2">
                  <c:v>0.17</c:v>
                </c:pt>
                <c:pt idx="3">
                  <c:v>0.19</c:v>
                </c:pt>
                <c:pt idx="4">
                  <c:v>0.28000000000000003</c:v>
                </c:pt>
              </c:numCache>
            </c:numRef>
          </c:val>
          <c:extLst>
            <c:ext xmlns:c16="http://schemas.microsoft.com/office/drawing/2014/chart" uri="{C3380CC4-5D6E-409C-BE32-E72D297353CC}">
              <c16:uniqueId val="{00000000-1091-43F6-BE20-13B2BA030C5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0.32</c:v>
                </c:pt>
                <c:pt idx="2">
                  <c:v>0.1</c:v>
                </c:pt>
                <c:pt idx="3">
                  <c:v>0.09</c:v>
                </c:pt>
                <c:pt idx="4">
                  <c:v>0.06</c:v>
                </c:pt>
              </c:numCache>
            </c:numRef>
          </c:val>
          <c:smooth val="0"/>
          <c:extLst>
            <c:ext xmlns:c16="http://schemas.microsoft.com/office/drawing/2014/chart" uri="{C3380CC4-5D6E-409C-BE32-E72D297353CC}">
              <c16:uniqueId val="{00000001-1091-43F6-BE20-13B2BA030C5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34-4D7D-9DCF-C3D8523F65B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49.27</c:v>
                </c:pt>
                <c:pt idx="1">
                  <c:v>49.47</c:v>
                </c:pt>
                <c:pt idx="2">
                  <c:v>48.19</c:v>
                </c:pt>
                <c:pt idx="3">
                  <c:v>47.32</c:v>
                </c:pt>
                <c:pt idx="4">
                  <c:v>55.04</c:v>
                </c:pt>
              </c:numCache>
            </c:numRef>
          </c:val>
          <c:smooth val="0"/>
          <c:extLst>
            <c:ext xmlns:c16="http://schemas.microsoft.com/office/drawing/2014/chart" uri="{C3380CC4-5D6E-409C-BE32-E72D297353CC}">
              <c16:uniqueId val="{00000001-2734-4D7D-9DCF-C3D8523F65B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90.61</c:v>
                </c:pt>
                <c:pt idx="1">
                  <c:v>89.42</c:v>
                </c:pt>
                <c:pt idx="2">
                  <c:v>88.97</c:v>
                </c:pt>
                <c:pt idx="3">
                  <c:v>90.37</c:v>
                </c:pt>
                <c:pt idx="4">
                  <c:v>92.95</c:v>
                </c:pt>
              </c:numCache>
            </c:numRef>
          </c:val>
          <c:extLst>
            <c:ext xmlns:c16="http://schemas.microsoft.com/office/drawing/2014/chart" uri="{C3380CC4-5D6E-409C-BE32-E72D297353CC}">
              <c16:uniqueId val="{00000000-6E92-44A9-9876-D23748E4D04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83.16</c:v>
                </c:pt>
                <c:pt idx="1">
                  <c:v>82.06</c:v>
                </c:pt>
                <c:pt idx="2">
                  <c:v>82.26</c:v>
                </c:pt>
                <c:pt idx="3">
                  <c:v>81.33</c:v>
                </c:pt>
                <c:pt idx="4">
                  <c:v>91.92</c:v>
                </c:pt>
              </c:numCache>
            </c:numRef>
          </c:val>
          <c:smooth val="0"/>
          <c:extLst>
            <c:ext xmlns:c16="http://schemas.microsoft.com/office/drawing/2014/chart" uri="{C3380CC4-5D6E-409C-BE32-E72D297353CC}">
              <c16:uniqueId val="{00000001-6E92-44A9-9876-D23748E4D04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94.75</c:v>
                </c:pt>
                <c:pt idx="1">
                  <c:v>92.23</c:v>
                </c:pt>
                <c:pt idx="2">
                  <c:v>88.6</c:v>
                </c:pt>
                <c:pt idx="3">
                  <c:v>90.67</c:v>
                </c:pt>
                <c:pt idx="4">
                  <c:v>97.66</c:v>
                </c:pt>
              </c:numCache>
            </c:numRef>
          </c:val>
          <c:extLst>
            <c:ext xmlns:c16="http://schemas.microsoft.com/office/drawing/2014/chart" uri="{C3380CC4-5D6E-409C-BE32-E72D297353CC}">
              <c16:uniqueId val="{00000000-5055-443F-8832-33E8913A32A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55-443F-8832-33E8913A32A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7F-4F94-87A2-C2083B30CA7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7F-4F94-87A2-C2083B30CA7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9C-4F26-BAD6-55B0E785128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9C-4F26-BAD6-55B0E785128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2F-49DD-A69B-FCEA5E077E6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2F-49DD-A69B-FCEA5E077E6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03-4EEF-A5CB-98813560DAB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03-4EEF-A5CB-98813560DAB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70-43A6-91A4-CC04DB4D65A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1130.42</c:v>
                </c:pt>
                <c:pt idx="1">
                  <c:v>1245.0999999999999</c:v>
                </c:pt>
                <c:pt idx="2">
                  <c:v>1108.8</c:v>
                </c:pt>
                <c:pt idx="3">
                  <c:v>1194.56</c:v>
                </c:pt>
                <c:pt idx="4">
                  <c:v>730.84</c:v>
                </c:pt>
              </c:numCache>
            </c:numRef>
          </c:val>
          <c:smooth val="0"/>
          <c:extLst>
            <c:ext xmlns:c16="http://schemas.microsoft.com/office/drawing/2014/chart" uri="{C3380CC4-5D6E-409C-BE32-E72D297353CC}">
              <c16:uniqueId val="{00000001-6470-43A6-91A4-CC04DB4D65A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79.92</c:v>
                </c:pt>
                <c:pt idx="1">
                  <c:v>81.099999999999994</c:v>
                </c:pt>
                <c:pt idx="2">
                  <c:v>76.040000000000006</c:v>
                </c:pt>
                <c:pt idx="3">
                  <c:v>82.84</c:v>
                </c:pt>
                <c:pt idx="4">
                  <c:v>87.13</c:v>
                </c:pt>
              </c:numCache>
            </c:numRef>
          </c:val>
          <c:extLst>
            <c:ext xmlns:c16="http://schemas.microsoft.com/office/drawing/2014/chart" uri="{C3380CC4-5D6E-409C-BE32-E72D297353CC}">
              <c16:uniqueId val="{00000000-3AAD-4798-8EB2-4ADD1E54BDD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74.17</c:v>
                </c:pt>
                <c:pt idx="1">
                  <c:v>79.77</c:v>
                </c:pt>
                <c:pt idx="2">
                  <c:v>79.63</c:v>
                </c:pt>
                <c:pt idx="3">
                  <c:v>76.78</c:v>
                </c:pt>
                <c:pt idx="4">
                  <c:v>89.17</c:v>
                </c:pt>
              </c:numCache>
            </c:numRef>
          </c:val>
          <c:smooth val="0"/>
          <c:extLst>
            <c:ext xmlns:c16="http://schemas.microsoft.com/office/drawing/2014/chart" uri="{C3380CC4-5D6E-409C-BE32-E72D297353CC}">
              <c16:uniqueId val="{00000001-3AAD-4798-8EB2-4ADD1E54BDD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166.89</c:v>
                </c:pt>
                <c:pt idx="1">
                  <c:v>166.43</c:v>
                </c:pt>
                <c:pt idx="2">
                  <c:v>166.55</c:v>
                </c:pt>
                <c:pt idx="3">
                  <c:v>166.62</c:v>
                </c:pt>
                <c:pt idx="4">
                  <c:v>166.52</c:v>
                </c:pt>
              </c:numCache>
            </c:numRef>
          </c:val>
          <c:extLst>
            <c:ext xmlns:c16="http://schemas.microsoft.com/office/drawing/2014/chart" uri="{C3380CC4-5D6E-409C-BE32-E72D297353CC}">
              <c16:uniqueId val="{00000000-8BEF-4730-864F-941523C6A79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230.95</c:v>
                </c:pt>
                <c:pt idx="1">
                  <c:v>214.56</c:v>
                </c:pt>
                <c:pt idx="2">
                  <c:v>213.66</c:v>
                </c:pt>
                <c:pt idx="3">
                  <c:v>224.31</c:v>
                </c:pt>
                <c:pt idx="4">
                  <c:v>184.85</c:v>
                </c:pt>
              </c:numCache>
            </c:numRef>
          </c:val>
          <c:smooth val="0"/>
          <c:extLst>
            <c:ext xmlns:c16="http://schemas.microsoft.com/office/drawing/2014/chart" uri="{C3380CC4-5D6E-409C-BE32-E72D297353CC}">
              <c16:uniqueId val="{00000001-8BEF-4730-864F-941523C6A79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群馬県　甘楽町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Cd1</v>
      </c>
      <c r="X8" s="64"/>
      <c r="Y8" s="64"/>
      <c r="Z8" s="64"/>
      <c r="AA8" s="64"/>
      <c r="AB8" s="64"/>
      <c r="AC8" s="64"/>
      <c r="AD8" s="65" t="str">
        <f>データ!$M$6</f>
        <v>非設置</v>
      </c>
      <c r="AE8" s="65"/>
      <c r="AF8" s="65"/>
      <c r="AG8" s="65"/>
      <c r="AH8" s="65"/>
      <c r="AI8" s="65"/>
      <c r="AJ8" s="65"/>
      <c r="AK8" s="3"/>
      <c r="AL8" s="45">
        <f>データ!S6</f>
        <v>12494</v>
      </c>
      <c r="AM8" s="45"/>
      <c r="AN8" s="45"/>
      <c r="AO8" s="45"/>
      <c r="AP8" s="45"/>
      <c r="AQ8" s="45"/>
      <c r="AR8" s="45"/>
      <c r="AS8" s="45"/>
      <c r="AT8" s="44">
        <f>データ!T6</f>
        <v>58.61</v>
      </c>
      <c r="AU8" s="44"/>
      <c r="AV8" s="44"/>
      <c r="AW8" s="44"/>
      <c r="AX8" s="44"/>
      <c r="AY8" s="44"/>
      <c r="AZ8" s="44"/>
      <c r="BA8" s="44"/>
      <c r="BB8" s="44">
        <f>データ!U6</f>
        <v>213.17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40.04</v>
      </c>
      <c r="Q10" s="44"/>
      <c r="R10" s="44"/>
      <c r="S10" s="44"/>
      <c r="T10" s="44"/>
      <c r="U10" s="44"/>
      <c r="V10" s="44"/>
      <c r="W10" s="44">
        <f>データ!Q6</f>
        <v>76.05</v>
      </c>
      <c r="X10" s="44"/>
      <c r="Y10" s="44"/>
      <c r="Z10" s="44"/>
      <c r="AA10" s="44"/>
      <c r="AB10" s="44"/>
      <c r="AC10" s="44"/>
      <c r="AD10" s="45">
        <f>データ!R6</f>
        <v>2475</v>
      </c>
      <c r="AE10" s="45"/>
      <c r="AF10" s="45"/>
      <c r="AG10" s="45"/>
      <c r="AH10" s="45"/>
      <c r="AI10" s="45"/>
      <c r="AJ10" s="45"/>
      <c r="AK10" s="2"/>
      <c r="AL10" s="45">
        <f>データ!V6</f>
        <v>4992</v>
      </c>
      <c r="AM10" s="45"/>
      <c r="AN10" s="45"/>
      <c r="AO10" s="45"/>
      <c r="AP10" s="45"/>
      <c r="AQ10" s="45"/>
      <c r="AR10" s="45"/>
      <c r="AS10" s="45"/>
      <c r="AT10" s="44">
        <f>データ!W6</f>
        <v>2.29</v>
      </c>
      <c r="AU10" s="44"/>
      <c r="AV10" s="44"/>
      <c r="AW10" s="44"/>
      <c r="AX10" s="44"/>
      <c r="AY10" s="44"/>
      <c r="AZ10" s="44"/>
      <c r="BA10" s="44"/>
      <c r="BB10" s="44">
        <f>データ!X6</f>
        <v>2179.91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119</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120</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44</v>
      </c>
      <c r="N86" s="12" t="s">
        <v>44</v>
      </c>
      <c r="O86" s="12" t="str">
        <f>データ!EO6</f>
        <v>【0.22】</v>
      </c>
    </row>
  </sheetData>
  <sheetProtection algorithmName="SHA-512" hashValue="pm/goseQQyQmhHjTNVSFMMzpy4SgFIBFXocdQi7CTt9YsroNSDvGlRbXjlHxpam9djhblmM2L1AkG9eUCaPiTQ==" saltValue="zlACNeKR/q055dfWXZGai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103845</v>
      </c>
      <c r="D6" s="19">
        <f t="shared" si="3"/>
        <v>47</v>
      </c>
      <c r="E6" s="19">
        <f t="shared" si="3"/>
        <v>17</v>
      </c>
      <c r="F6" s="19">
        <f t="shared" si="3"/>
        <v>1</v>
      </c>
      <c r="G6" s="19">
        <f t="shared" si="3"/>
        <v>0</v>
      </c>
      <c r="H6" s="19" t="str">
        <f t="shared" si="3"/>
        <v>群馬県　甘楽町</v>
      </c>
      <c r="I6" s="19" t="str">
        <f t="shared" si="3"/>
        <v>法非適用</v>
      </c>
      <c r="J6" s="19" t="str">
        <f t="shared" si="3"/>
        <v>下水道事業</v>
      </c>
      <c r="K6" s="19" t="str">
        <f t="shared" si="3"/>
        <v>公共下水道</v>
      </c>
      <c r="L6" s="19" t="str">
        <f t="shared" si="3"/>
        <v>Cd1</v>
      </c>
      <c r="M6" s="19" t="str">
        <f t="shared" si="3"/>
        <v>非設置</v>
      </c>
      <c r="N6" s="20" t="str">
        <f t="shared" si="3"/>
        <v>-</v>
      </c>
      <c r="O6" s="20" t="str">
        <f t="shared" si="3"/>
        <v>該当数値なし</v>
      </c>
      <c r="P6" s="20">
        <f t="shared" si="3"/>
        <v>40.04</v>
      </c>
      <c r="Q6" s="20">
        <f t="shared" si="3"/>
        <v>76.05</v>
      </c>
      <c r="R6" s="20">
        <f t="shared" si="3"/>
        <v>2475</v>
      </c>
      <c r="S6" s="20">
        <f t="shared" si="3"/>
        <v>12494</v>
      </c>
      <c r="T6" s="20">
        <f t="shared" si="3"/>
        <v>58.61</v>
      </c>
      <c r="U6" s="20">
        <f t="shared" si="3"/>
        <v>213.17</v>
      </c>
      <c r="V6" s="20">
        <f t="shared" si="3"/>
        <v>4992</v>
      </c>
      <c r="W6" s="20">
        <f t="shared" si="3"/>
        <v>2.29</v>
      </c>
      <c r="X6" s="20">
        <f t="shared" si="3"/>
        <v>2179.91</v>
      </c>
      <c r="Y6" s="21">
        <f>IF(Y7="",NA(),Y7)</f>
        <v>94.75</v>
      </c>
      <c r="Z6" s="21">
        <f t="shared" ref="Z6:AH6" si="4">IF(Z7="",NA(),Z7)</f>
        <v>92.23</v>
      </c>
      <c r="AA6" s="21">
        <f t="shared" si="4"/>
        <v>88.6</v>
      </c>
      <c r="AB6" s="21">
        <f t="shared" si="4"/>
        <v>90.67</v>
      </c>
      <c r="AC6" s="21">
        <f t="shared" si="4"/>
        <v>97.66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1130.42</v>
      </c>
      <c r="BL6" s="21">
        <f t="shared" si="7"/>
        <v>1245.0999999999999</v>
      </c>
      <c r="BM6" s="21">
        <f t="shared" si="7"/>
        <v>1108.8</v>
      </c>
      <c r="BN6" s="21">
        <f t="shared" si="7"/>
        <v>1194.56</v>
      </c>
      <c r="BO6" s="21">
        <f t="shared" si="7"/>
        <v>730.84</v>
      </c>
      <c r="BP6" s="20" t="str">
        <f>IF(BP7="","",IF(BP7="-","【-】","【"&amp;SUBSTITUTE(TEXT(BP7,"#,##0.00"),"-","△")&amp;"】"))</f>
        <v>【630.82】</v>
      </c>
      <c r="BQ6" s="21">
        <f>IF(BQ7="",NA(),BQ7)</f>
        <v>79.92</v>
      </c>
      <c r="BR6" s="21">
        <f t="shared" ref="BR6:BZ6" si="8">IF(BR7="",NA(),BR7)</f>
        <v>81.099999999999994</v>
      </c>
      <c r="BS6" s="21">
        <f t="shared" si="8"/>
        <v>76.040000000000006</v>
      </c>
      <c r="BT6" s="21">
        <f t="shared" si="8"/>
        <v>82.84</v>
      </c>
      <c r="BU6" s="21">
        <f t="shared" si="8"/>
        <v>87.13</v>
      </c>
      <c r="BV6" s="21">
        <f t="shared" si="8"/>
        <v>74.17</v>
      </c>
      <c r="BW6" s="21">
        <f t="shared" si="8"/>
        <v>79.77</v>
      </c>
      <c r="BX6" s="21">
        <f t="shared" si="8"/>
        <v>79.63</v>
      </c>
      <c r="BY6" s="21">
        <f t="shared" si="8"/>
        <v>76.78</v>
      </c>
      <c r="BZ6" s="21">
        <f t="shared" si="8"/>
        <v>89.17</v>
      </c>
      <c r="CA6" s="20" t="str">
        <f>IF(CA7="","",IF(CA7="-","【-】","【"&amp;SUBSTITUTE(TEXT(CA7,"#,##0.00"),"-","△")&amp;"】"))</f>
        <v>【97.81】</v>
      </c>
      <c r="CB6" s="21">
        <f>IF(CB7="",NA(),CB7)</f>
        <v>166.89</v>
      </c>
      <c r="CC6" s="21">
        <f t="shared" ref="CC6:CK6" si="9">IF(CC7="",NA(),CC7)</f>
        <v>166.43</v>
      </c>
      <c r="CD6" s="21">
        <f t="shared" si="9"/>
        <v>166.55</v>
      </c>
      <c r="CE6" s="21">
        <f t="shared" si="9"/>
        <v>166.62</v>
      </c>
      <c r="CF6" s="21">
        <f t="shared" si="9"/>
        <v>166.52</v>
      </c>
      <c r="CG6" s="21">
        <f t="shared" si="9"/>
        <v>230.95</v>
      </c>
      <c r="CH6" s="21">
        <f t="shared" si="9"/>
        <v>214.56</v>
      </c>
      <c r="CI6" s="21">
        <f t="shared" si="9"/>
        <v>213.66</v>
      </c>
      <c r="CJ6" s="21">
        <f t="shared" si="9"/>
        <v>224.31</v>
      </c>
      <c r="CK6" s="21">
        <f t="shared" si="9"/>
        <v>184.85</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49.27</v>
      </c>
      <c r="CS6" s="21">
        <f t="shared" si="10"/>
        <v>49.47</v>
      </c>
      <c r="CT6" s="21">
        <f t="shared" si="10"/>
        <v>48.19</v>
      </c>
      <c r="CU6" s="21">
        <f t="shared" si="10"/>
        <v>47.32</v>
      </c>
      <c r="CV6" s="21">
        <f t="shared" si="10"/>
        <v>55.04</v>
      </c>
      <c r="CW6" s="20" t="str">
        <f>IF(CW7="","",IF(CW7="-","【-】","【"&amp;SUBSTITUTE(TEXT(CW7,"#,##0.00"),"-","△")&amp;"】"))</f>
        <v>【58.94】</v>
      </c>
      <c r="CX6" s="21">
        <f>IF(CX7="",NA(),CX7)</f>
        <v>90.61</v>
      </c>
      <c r="CY6" s="21">
        <f t="shared" ref="CY6:DG6" si="11">IF(CY7="",NA(),CY7)</f>
        <v>89.42</v>
      </c>
      <c r="CZ6" s="21">
        <f t="shared" si="11"/>
        <v>88.97</v>
      </c>
      <c r="DA6" s="21">
        <f t="shared" si="11"/>
        <v>90.37</v>
      </c>
      <c r="DB6" s="21">
        <f t="shared" si="11"/>
        <v>92.95</v>
      </c>
      <c r="DC6" s="21">
        <f t="shared" si="11"/>
        <v>83.16</v>
      </c>
      <c r="DD6" s="21">
        <f t="shared" si="11"/>
        <v>82.06</v>
      </c>
      <c r="DE6" s="21">
        <f t="shared" si="11"/>
        <v>82.26</v>
      </c>
      <c r="DF6" s="21">
        <f t="shared" si="11"/>
        <v>81.33</v>
      </c>
      <c r="DG6" s="21">
        <f t="shared" si="11"/>
        <v>91.92</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1.83</v>
      </c>
      <c r="EF6" s="21">
        <f t="shared" ref="EF6:EN6" si="14">IF(EF7="",NA(),EF7)</f>
        <v>1.83</v>
      </c>
      <c r="EG6" s="21">
        <f t="shared" si="14"/>
        <v>0.17</v>
      </c>
      <c r="EH6" s="21">
        <f t="shared" si="14"/>
        <v>0.19</v>
      </c>
      <c r="EI6" s="21">
        <f t="shared" si="14"/>
        <v>0.28000000000000003</v>
      </c>
      <c r="EJ6" s="21">
        <f t="shared" si="14"/>
        <v>0.1</v>
      </c>
      <c r="EK6" s="21">
        <f t="shared" si="14"/>
        <v>0.32</v>
      </c>
      <c r="EL6" s="21">
        <f t="shared" si="14"/>
        <v>0.1</v>
      </c>
      <c r="EM6" s="21">
        <f t="shared" si="14"/>
        <v>0.09</v>
      </c>
      <c r="EN6" s="21">
        <f t="shared" si="14"/>
        <v>0.06</v>
      </c>
      <c r="EO6" s="20" t="str">
        <f>IF(EO7="","",IF(EO7="-","【-】","【"&amp;SUBSTITUTE(TEXT(EO7,"#,##0.00"),"-","△")&amp;"】"))</f>
        <v>【0.22】</v>
      </c>
    </row>
    <row r="7" spans="1:145" s="22" customFormat="1" x14ac:dyDescent="0.2">
      <c r="A7" s="14"/>
      <c r="B7" s="23">
        <v>2023</v>
      </c>
      <c r="C7" s="23">
        <v>103845</v>
      </c>
      <c r="D7" s="23">
        <v>47</v>
      </c>
      <c r="E7" s="23">
        <v>17</v>
      </c>
      <c r="F7" s="23">
        <v>1</v>
      </c>
      <c r="G7" s="23">
        <v>0</v>
      </c>
      <c r="H7" s="23" t="s">
        <v>98</v>
      </c>
      <c r="I7" s="23" t="s">
        <v>99</v>
      </c>
      <c r="J7" s="23" t="s">
        <v>100</v>
      </c>
      <c r="K7" s="23" t="s">
        <v>101</v>
      </c>
      <c r="L7" s="23" t="s">
        <v>102</v>
      </c>
      <c r="M7" s="23" t="s">
        <v>103</v>
      </c>
      <c r="N7" s="24" t="s">
        <v>104</v>
      </c>
      <c r="O7" s="24" t="s">
        <v>105</v>
      </c>
      <c r="P7" s="24">
        <v>40.04</v>
      </c>
      <c r="Q7" s="24">
        <v>76.05</v>
      </c>
      <c r="R7" s="24">
        <v>2475</v>
      </c>
      <c r="S7" s="24">
        <v>12494</v>
      </c>
      <c r="T7" s="24">
        <v>58.61</v>
      </c>
      <c r="U7" s="24">
        <v>213.17</v>
      </c>
      <c r="V7" s="24">
        <v>4992</v>
      </c>
      <c r="W7" s="24">
        <v>2.29</v>
      </c>
      <c r="X7" s="24">
        <v>2179.91</v>
      </c>
      <c r="Y7" s="24">
        <v>94.75</v>
      </c>
      <c r="Z7" s="24">
        <v>92.23</v>
      </c>
      <c r="AA7" s="24">
        <v>88.6</v>
      </c>
      <c r="AB7" s="24">
        <v>90.67</v>
      </c>
      <c r="AC7" s="24">
        <v>97.66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1130.42</v>
      </c>
      <c r="BL7" s="24">
        <v>1245.0999999999999</v>
      </c>
      <c r="BM7" s="24">
        <v>1108.8</v>
      </c>
      <c r="BN7" s="24">
        <v>1194.56</v>
      </c>
      <c r="BO7" s="24">
        <v>730.84</v>
      </c>
      <c r="BP7" s="24">
        <v>630.82000000000005</v>
      </c>
      <c r="BQ7" s="24">
        <v>79.92</v>
      </c>
      <c r="BR7" s="24">
        <v>81.099999999999994</v>
      </c>
      <c r="BS7" s="24">
        <v>76.040000000000006</v>
      </c>
      <c r="BT7" s="24">
        <v>82.84</v>
      </c>
      <c r="BU7" s="24">
        <v>87.13</v>
      </c>
      <c r="BV7" s="24">
        <v>74.17</v>
      </c>
      <c r="BW7" s="24">
        <v>79.77</v>
      </c>
      <c r="BX7" s="24">
        <v>79.63</v>
      </c>
      <c r="BY7" s="24">
        <v>76.78</v>
      </c>
      <c r="BZ7" s="24">
        <v>89.17</v>
      </c>
      <c r="CA7" s="24">
        <v>97.81</v>
      </c>
      <c r="CB7" s="24">
        <v>166.89</v>
      </c>
      <c r="CC7" s="24">
        <v>166.43</v>
      </c>
      <c r="CD7" s="24">
        <v>166.55</v>
      </c>
      <c r="CE7" s="24">
        <v>166.62</v>
      </c>
      <c r="CF7" s="24">
        <v>166.52</v>
      </c>
      <c r="CG7" s="24">
        <v>230.95</v>
      </c>
      <c r="CH7" s="24">
        <v>214.56</v>
      </c>
      <c r="CI7" s="24">
        <v>213.66</v>
      </c>
      <c r="CJ7" s="24">
        <v>224.31</v>
      </c>
      <c r="CK7" s="24">
        <v>184.85</v>
      </c>
      <c r="CL7" s="24">
        <v>138.75</v>
      </c>
      <c r="CM7" s="24" t="s">
        <v>104</v>
      </c>
      <c r="CN7" s="24" t="s">
        <v>104</v>
      </c>
      <c r="CO7" s="24" t="s">
        <v>104</v>
      </c>
      <c r="CP7" s="24" t="s">
        <v>104</v>
      </c>
      <c r="CQ7" s="24" t="s">
        <v>104</v>
      </c>
      <c r="CR7" s="24">
        <v>49.27</v>
      </c>
      <c r="CS7" s="24">
        <v>49.47</v>
      </c>
      <c r="CT7" s="24">
        <v>48.19</v>
      </c>
      <c r="CU7" s="24">
        <v>47.32</v>
      </c>
      <c r="CV7" s="24">
        <v>55.04</v>
      </c>
      <c r="CW7" s="24">
        <v>58.94</v>
      </c>
      <c r="CX7" s="24">
        <v>90.61</v>
      </c>
      <c r="CY7" s="24">
        <v>89.42</v>
      </c>
      <c r="CZ7" s="24">
        <v>88.97</v>
      </c>
      <c r="DA7" s="24">
        <v>90.37</v>
      </c>
      <c r="DB7" s="24">
        <v>92.95</v>
      </c>
      <c r="DC7" s="24">
        <v>83.16</v>
      </c>
      <c r="DD7" s="24">
        <v>82.06</v>
      </c>
      <c r="DE7" s="24">
        <v>82.26</v>
      </c>
      <c r="DF7" s="24">
        <v>81.33</v>
      </c>
      <c r="DG7" s="24">
        <v>91.92</v>
      </c>
      <c r="DH7" s="24">
        <v>95.91</v>
      </c>
      <c r="DI7" s="24"/>
      <c r="DJ7" s="24"/>
      <c r="DK7" s="24"/>
      <c r="DL7" s="24"/>
      <c r="DM7" s="24"/>
      <c r="DN7" s="24"/>
      <c r="DO7" s="24"/>
      <c r="DP7" s="24"/>
      <c r="DQ7" s="24"/>
      <c r="DR7" s="24"/>
      <c r="DS7" s="24"/>
      <c r="DT7" s="24"/>
      <c r="DU7" s="24"/>
      <c r="DV7" s="24"/>
      <c r="DW7" s="24"/>
      <c r="DX7" s="24"/>
      <c r="DY7" s="24"/>
      <c r="DZ7" s="24"/>
      <c r="EA7" s="24"/>
      <c r="EB7" s="24"/>
      <c r="EC7" s="24"/>
      <c r="ED7" s="24"/>
      <c r="EE7" s="24">
        <v>1.83</v>
      </c>
      <c r="EF7" s="24">
        <v>1.83</v>
      </c>
      <c r="EG7" s="24">
        <v>0.17</v>
      </c>
      <c r="EH7" s="24">
        <v>0.19</v>
      </c>
      <c r="EI7" s="24">
        <v>0.28000000000000003</v>
      </c>
      <c r="EJ7" s="24">
        <v>0.1</v>
      </c>
      <c r="EK7" s="24">
        <v>0.32</v>
      </c>
      <c r="EL7" s="24">
        <v>0.1</v>
      </c>
      <c r="EM7" s="24">
        <v>0.09</v>
      </c>
      <c r="EN7" s="24">
        <v>0.06</v>
      </c>
      <c r="EO7" s="24">
        <v>0.22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2025-02-03T06:56:34Z</cp:lastPrinted>
  <dcterms:created xsi:type="dcterms:W3CDTF">2025-01-24T07:28:10Z</dcterms:created>
  <dcterms:modified xsi:type="dcterms:W3CDTF">2025-02-27T06:56:08Z</dcterms:modified>
  <cp:category/>
</cp:coreProperties>
</file>