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062F55E-7DB3-4731-9497-34597D52DD0E}" xr6:coauthVersionLast="47" xr6:coauthVersionMax="47" xr10:uidLastSave="{00000000-0000-0000-0000-000000000000}"/>
  <workbookProtection workbookAlgorithmName="SHA-512" workbookHashValue="11GnUBVcLmN2WMtA3QIULapY2O6W1Pg/ysTdP4xBq/IUQaGCtxtN7tfD1eULO4mYG5DxCPUP2Zf2GSZ25BkzPw==" workbookSaltValue="XNj+moNnPcrg39enqT82ZQ=="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W10" i="4" s="1"/>
  <c r="P6" i="5"/>
  <c r="P10" i="4" s="1"/>
  <c r="O6" i="5"/>
  <c r="N6" i="5"/>
  <c r="B10" i="4" s="1"/>
  <c r="M6" i="5"/>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AT10" i="4"/>
  <c r="AL10" i="4"/>
  <c r="I10" i="4"/>
  <c r="AL8" i="4"/>
  <c r="AD8" i="4"/>
  <c r="W8" i="4"/>
  <c r="I8"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<sst xmlns="http://schemas.openxmlformats.org/spreadsheetml/2006/main" count="233" uniqueCount="116">
  <si>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</si>
  <si>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</si>
  <si>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</si>
  <si>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</si>
  <si>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</si>
  <si>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</si>
  <si>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</si>
  <si>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</si>
  <si>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</si>
  <si>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</si>
  <si>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</si>
  <si>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</si>
  <si>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</si>
  <si>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</si>
  <si>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</si>
  <si>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</si>
  <si>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</si>
  <si>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</si>
  <si>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</si>
  <si>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</si>
  <si>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</si>
  <si>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</si>
  <si>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</si>
  <si>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</si>
  <si>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</si>
  <si>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</si>
  <si>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</si>
  <si>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</si>
  <si>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</si>
  <si>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</si>
  <si>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</si>
  <si>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</si>
  <si>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</si>
  <si>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</si>
  <si>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</si>
  <si>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</si>
  <si>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</si>
  <si>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</si>
  <si>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</si>
  <si>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</si>
  <si>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</si>
  <si>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</si>
  <si>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</si>
  <si>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</si>
  <si>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</si>
  <si>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</si>
  <si>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</si>
  <si>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</si>
  <si>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</si>
  <si>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</si>
  <si>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</si>
  <si>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</si>
  <si>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</si>
  <si>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</si>
  <si>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</si>
  <si>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</si>
  <si>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</si>
  <si>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</si>
  <si>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</si>
  <si>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</si>
  <si>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</si>
  <si>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</si>
  <si>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</si>
  <si>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</si>
  <si>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</si>
  <si>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</si>
  <si>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</si>
  <si>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</si>
  <si>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</si>
  <si>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</si>
  <si>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</si>
  <si>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</si>
  <si>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</si>
  <si>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</si>
  <si>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</si>
  <si>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</si>
  <si>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</si>
  <si>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</si>
  <si>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</si>
  <si>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</si>
  <si>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</si>
  <si>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</si>
  <si>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</si>
  <si>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</si>
  <si>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</si>
  <si>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</si>
  <si>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</si>
  <si>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</si>
  <si>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</si>
  <si>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</si>
  <si>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</si>
  <si>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</si>
  <si>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</si>
  <si>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</si>
  <si>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</si>
  <si>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</si>
  <si>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昭和村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</si>
  <si>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</si>
  <si>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</si>
  <si>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</si>
  <si>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</si>
  <si>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</si>
  <si>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</si>
  <si>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</si>
  <si>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</si>
  <si>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</si>
  <si>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</si>
  <si>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</si>
  <si>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</si>
  <si>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</si>
  <si>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</si>
  <si>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</si>
  <si>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</si>
  <si>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③管路更新率
・管路の更新は道路改良工事等により随時布設替えを実施している。</t>
    <phoneticPr fontId="4"/>
  </si>
  <si>
    <t>・平成２９年度の料金値上げ改定により、一般会計への依存体質が改善された。料金改定以降も施設管路の老朽化が著しいが、大規模な修繕が減少傾向にあり、収益的収支比率は、改善傾向にある。
　老朽化への対応については、布設からの経過年数が多く漏水の頻度が多い管路の点検を適正に実施した上、補修・更新を検討し、安定した維持管理を図る必要がある。</t>
    <phoneticPr fontId="4"/>
  </si>
  <si>
    <t>①収益的収支比率
・物価高騰対策で料金の減免をしたことにより、料金収入が減額し、前年度と同様１００％を下回ってしまったが、今後も健全な経営を続けていくための努力をしたい。
④企業債残高対給水収益比率
・全国平均及び類似団体と比較すると低い数値で推移している。
⑤料金回収率
・物価高騰対策で料金の減免をしたことにより、料金収入が減額したため、料金回収率が低くなっている。
⑥給水原価
・施設管路の老朽化に対応する修繕料が減少したため。
⑦施設利用率
・年間を通した給水需要が多く、昨年度と同程度に推移している。
⑧有収率
・全国平均及び類似団体平均値を上回っているが、漏水箇所の修繕や適切な設備更新に努め、更なる改善を図っていきたい。</t>
    <rPh sb="10" eb="12">
      <t>ブッカ</t>
    </rPh>
    <rPh sb="12" eb="14">
      <t>コウトウ</t>
    </rPh>
    <rPh sb="44" eb="46">
      <t>ドウヨウ</t>
    </rPh>
    <rPh sb="138" eb="142">
      <t>ブッカコウトウ</t>
    </rPh>
    <rPh sb="210" eb="21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</si>
</sst>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0.49</c:v>
                </c:pt>
                <c:pt idx="1">
                  <c:v>0.3</c:v>
                </c:pt>
                <c:pt idx="2">
                  <c:v>0.15</c:v>
                </c:pt>
                <c:pt idx="3">
                  <c:v>0.23</c:v>
                </c:pt>
                <c:pt idx="4">
                  <c:v>0.18</c:v>
                </c:pt>
              </c:numCache>
            </c:numRef>
          </c:val>
          <c:extLst>
            <c:ext xmlns:c16="http://schemas.microsoft.com/office/drawing/2014/chart" uri="{C3380CC4-5D6E-409C-BE32-E72D297353CC}">
              <c16:uniqueId val="{00000000-D07D-4D07-8DB0-DB8E5F8B7E3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D07D-4D07-8DB0-DB8E5F8B7E3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63.31</c:v>
                </c:pt>
                <c:pt idx="1">
                  <c:v>66</c:v>
                </c:pt>
                <c:pt idx="2">
                  <c:v>66.11</c:v>
                </c:pt>
                <c:pt idx="3">
                  <c:v>66.459999999999994</c:v>
                </c:pt>
                <c:pt idx="4">
                  <c:v>67.819999999999993</c:v>
                </c:pt>
              </c:numCache>
            </c:numRef>
          </c:val>
          <c:extLst>
            <c:ext xmlns:c16="http://schemas.microsoft.com/office/drawing/2014/chart" uri="{C3380CC4-5D6E-409C-BE32-E72D297353CC}">
              <c16:uniqueId val="{00000000-376D-4D18-81CF-F415C651949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376D-4D18-81CF-F415C651949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80.180000000000007</c:v>
                </c:pt>
                <c:pt idx="1">
                  <c:v>80.349999999999994</c:v>
                </c:pt>
                <c:pt idx="2">
                  <c:v>80.22</c:v>
                </c:pt>
                <c:pt idx="3">
                  <c:v>78.319999999999993</c:v>
                </c:pt>
                <c:pt idx="4">
                  <c:v>79.69</c:v>
                </c:pt>
              </c:numCache>
            </c:numRef>
          </c:val>
          <c:extLst>
            <c:ext xmlns:c16="http://schemas.microsoft.com/office/drawing/2014/chart" uri="{C3380CC4-5D6E-409C-BE32-E72D297353CC}">
              <c16:uniqueId val="{00000000-272C-4206-AD2D-A765B9FB4BB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272C-4206-AD2D-A765B9FB4BB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92.98</c:v>
                </c:pt>
                <c:pt idx="1">
                  <c:v>126.33</c:v>
                </c:pt>
                <c:pt idx="2">
                  <c:v>105.02</c:v>
                </c:pt>
                <c:pt idx="3">
                  <c:v>86.34</c:v>
                </c:pt>
                <c:pt idx="4">
                  <c:v>87.93</c:v>
                </c:pt>
              </c:numCache>
            </c:numRef>
          </c:val>
          <c:extLst>
            <c:ext xmlns:c16="http://schemas.microsoft.com/office/drawing/2014/chart" uri="{C3380CC4-5D6E-409C-BE32-E72D297353CC}">
              <c16:uniqueId val="{00000000-4325-41AF-8E17-731D2525ADE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4325-41AF-8E17-731D2525ADE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1A-4C75-9B79-048BAF3A4C0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1A-4C75-9B79-048BAF3A4C0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CA-41E9-B9E6-962A0A32417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CA-41E9-B9E6-962A0A32417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E-4234-BDA1-1B15D0B014F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E-4234-BDA1-1B15D0B014F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A7-4A3B-A1E7-E8D32227415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A7-4A3B-A1E7-E8D32227415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257.36</c:v>
                </c:pt>
                <c:pt idx="1">
                  <c:v>232.61</c:v>
                </c:pt>
                <c:pt idx="2">
                  <c:v>359.94</c:v>
                </c:pt>
                <c:pt idx="3">
                  <c:v>361.16</c:v>
                </c:pt>
                <c:pt idx="4">
                  <c:v>332.88</c:v>
                </c:pt>
              </c:numCache>
            </c:numRef>
          </c:val>
          <c:extLst>
            <c:ext xmlns:c16="http://schemas.microsoft.com/office/drawing/2014/chart" uri="{C3380CC4-5D6E-409C-BE32-E72D297353CC}">
              <c16:uniqueId val="{00000000-5226-466B-82C1-7959117BB96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5226-466B-82C1-7959117BB96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84.22</c:v>
                </c:pt>
                <c:pt idx="1">
                  <c:v>105.37</c:v>
                </c:pt>
                <c:pt idx="2">
                  <c:v>88.34</c:v>
                </c:pt>
                <c:pt idx="3">
                  <c:v>65.69</c:v>
                </c:pt>
                <c:pt idx="4">
                  <c:v>72.290000000000006</c:v>
                </c:pt>
              </c:numCache>
            </c:numRef>
          </c:val>
          <c:extLst>
            <c:ext xmlns:c16="http://schemas.microsoft.com/office/drawing/2014/chart" uri="{C3380CC4-5D6E-409C-BE32-E72D297353CC}">
              <c16:uniqueId val="{00000000-B63C-4E30-8E14-A7B05100F1B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B63C-4E30-8E14-A7B05100F1B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127.09</c:v>
                </c:pt>
                <c:pt idx="1">
                  <c:v>103.34</c:v>
                </c:pt>
                <c:pt idx="2">
                  <c:v>114.9</c:v>
                </c:pt>
                <c:pt idx="3">
                  <c:v>141.9</c:v>
                </c:pt>
                <c:pt idx="4">
                  <c:v>118.74</c:v>
                </c:pt>
              </c:numCache>
            </c:numRef>
          </c:val>
          <c:extLst>
            <c:ext xmlns:c16="http://schemas.microsoft.com/office/drawing/2014/chart" uri="{C3380CC4-5D6E-409C-BE32-E72D297353CC}">
              <c16:uniqueId val="{00000000-1048-489B-B5A7-B595DC47AE2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1048-489B-B5A7-B595DC47AE2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昭和村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D2</v>
      </c>
      <c r="X8" s="35"/>
      <c r="Y8" s="35"/>
      <c r="Z8" s="35"/>
      <c r="AA8" s="35"/>
      <c r="AB8" s="35"/>
      <c r="AC8" s="35"/>
      <c r="AD8" s="35" t="str">
        <f>データ!$M$6</f>
        <v>非設置</v>
      </c>
      <c r="AE8" s="35"/>
      <c r="AF8" s="35"/>
      <c r="AG8" s="35"/>
      <c r="AH8" s="35"/>
      <c r="AI8" s="35"/>
      <c r="AJ8" s="35"/>
      <c r="AK8" s="2"/>
      <c r="AL8" s="36">
        <f>データ!$R$6</f>
        <v>6979</v>
      </c>
      <c r="AM8" s="36"/>
      <c r="AN8" s="36"/>
      <c r="AO8" s="36"/>
      <c r="AP8" s="36"/>
      <c r="AQ8" s="36"/>
      <c r="AR8" s="36"/>
      <c r="AS8" s="36"/>
      <c r="AT8" s="37">
        <f>データ!$S$6</f>
        <v>64.14</v>
      </c>
      <c r="AU8" s="37"/>
      <c r="AV8" s="37"/>
      <c r="AW8" s="37"/>
      <c r="AX8" s="37"/>
      <c r="AY8" s="37"/>
      <c r="AZ8" s="37"/>
      <c r="BA8" s="37"/>
      <c r="BB8" s="37">
        <f>データ!$T$6</f>
        <v>108.81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98.88</v>
      </c>
      <c r="Q10" s="37"/>
      <c r="R10" s="37"/>
      <c r="S10" s="37"/>
      <c r="T10" s="37"/>
      <c r="U10" s="37"/>
      <c r="V10" s="37"/>
      <c r="W10" s="36">
        <f>データ!$Q$6</f>
        <v>1430</v>
      </c>
      <c r="X10" s="36"/>
      <c r="Y10" s="36"/>
      <c r="Z10" s="36"/>
      <c r="AA10" s="36"/>
      <c r="AB10" s="36"/>
      <c r="AC10" s="36"/>
      <c r="AD10" s="2"/>
      <c r="AE10" s="2"/>
      <c r="AF10" s="2"/>
      <c r="AG10" s="2"/>
      <c r="AH10" s="2"/>
      <c r="AI10" s="2"/>
      <c r="AJ10" s="2"/>
      <c r="AK10" s="2"/>
      <c r="AL10" s="36">
        <f>データ!$U$6</f>
        <v>6888</v>
      </c>
      <c r="AM10" s="36"/>
      <c r="AN10" s="36"/>
      <c r="AO10" s="36"/>
      <c r="AP10" s="36"/>
      <c r="AQ10" s="36"/>
      <c r="AR10" s="36"/>
      <c r="AS10" s="36"/>
      <c r="AT10" s="37">
        <f>データ!$V$6</f>
        <v>31.2</v>
      </c>
      <c r="AU10" s="37"/>
      <c r="AV10" s="37"/>
      <c r="AW10" s="37"/>
      <c r="AX10" s="37"/>
      <c r="AY10" s="37"/>
      <c r="AZ10" s="37"/>
      <c r="BA10" s="37"/>
      <c r="BB10" s="37">
        <f>データ!$W$6</f>
        <v>220.77</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113</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114</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42</v>
      </c>
      <c r="O85" s="13" t="str">
        <f>データ!EN6</f>
        <v>【0.40】</v>
      </c>
    </row>
  </sheetData>
  <sheetProtection algorithmName="SHA-512" hashValue="y4wgXA28KwlZlFVJy1mFaXPjjAQP/TDdUqTcjsDynexmharS1mJUghVSkrWGZYNW/mh4867t6I3p2ZO7hGZYBw==" saltValue="xUDj5zefLTTMArkxHpJW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104485</v>
      </c>
      <c r="D6" s="20">
        <f t="shared" si="3"/>
        <v>47</v>
      </c>
      <c r="E6" s="20">
        <f t="shared" si="3"/>
        <v>1</v>
      </c>
      <c r="F6" s="20">
        <f t="shared" si="3"/>
        <v>0</v>
      </c>
      <c r="G6" s="20">
        <f t="shared" si="3"/>
        <v>0</v>
      </c>
      <c r="H6" s="20" t="str">
        <f t="shared" si="3"/>
        <v>群馬県　昭和村</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98.88</v>
      </c>
      <c r="Q6" s="21">
        <f t="shared" si="3"/>
        <v>1430</v>
      </c>
      <c r="R6" s="21">
        <f t="shared" si="3"/>
        <v>6979</v>
      </c>
      <c r="S6" s="21">
        <f t="shared" si="3"/>
        <v>64.14</v>
      </c>
      <c r="T6" s="21">
        <f t="shared" si="3"/>
        <v>108.81</v>
      </c>
      <c r="U6" s="21">
        <f t="shared" si="3"/>
        <v>6888</v>
      </c>
      <c r="V6" s="21">
        <f t="shared" si="3"/>
        <v>31.2</v>
      </c>
      <c r="W6" s="21">
        <f t="shared" si="3"/>
        <v>220.77</v>
      </c>
      <c r="X6" s="22">
        <f>IF(X7="",NA(),X7)</f>
        <v>92.98</v>
      </c>
      <c r="Y6" s="22">
        <f t="shared" ref="Y6:AG6" si="4">IF(Y7="",NA(),Y7)</f>
        <v>126.33</v>
      </c>
      <c r="Z6" s="22">
        <f t="shared" si="4"/>
        <v>105.02</v>
      </c>
      <c r="AA6" s="22">
        <f t="shared" si="4"/>
        <v>86.34</v>
      </c>
      <c r="AB6" s="22">
        <f t="shared" si="4"/>
        <v>87.93</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257.36</v>
      </c>
      <c r="BF6" s="22">
        <f t="shared" ref="BF6:BN6" si="7">IF(BF7="",NA(),BF7)</f>
        <v>232.61</v>
      </c>
      <c r="BG6" s="22">
        <f t="shared" si="7"/>
        <v>359.94</v>
      </c>
      <c r="BH6" s="22">
        <f t="shared" si="7"/>
        <v>361.16</v>
      </c>
      <c r="BI6" s="22">
        <f t="shared" si="7"/>
        <v>332.88</v>
      </c>
      <c r="BJ6" s="22">
        <f t="shared" si="7"/>
        <v>1245.46</v>
      </c>
      <c r="BK6" s="22">
        <f t="shared" si="7"/>
        <v>834.1</v>
      </c>
      <c r="BL6" s="22">
        <f t="shared" si="7"/>
        <v>853.42</v>
      </c>
      <c r="BM6" s="22">
        <f t="shared" si="7"/>
        <v>906.61</v>
      </c>
      <c r="BN6" s="22">
        <f t="shared" si="7"/>
        <v>1008.49</v>
      </c>
      <c r="BO6" s="21" t="str">
        <f>IF(BO7="","",IF(BO7="-","【-】","【"&amp;SUBSTITUTE(TEXT(BO7,"#,##0.00"),"-","△")&amp;"】"))</f>
        <v>【1,045.20】</v>
      </c>
      <c r="BP6" s="22">
        <f>IF(BP7="",NA(),BP7)</f>
        <v>84.22</v>
      </c>
      <c r="BQ6" s="22">
        <f t="shared" ref="BQ6:BY6" si="8">IF(BQ7="",NA(),BQ7)</f>
        <v>105.37</v>
      </c>
      <c r="BR6" s="22">
        <f t="shared" si="8"/>
        <v>88.34</v>
      </c>
      <c r="BS6" s="22">
        <f t="shared" si="8"/>
        <v>65.69</v>
      </c>
      <c r="BT6" s="22">
        <f t="shared" si="8"/>
        <v>72.290000000000006</v>
      </c>
      <c r="BU6" s="22">
        <f t="shared" si="8"/>
        <v>51.08</v>
      </c>
      <c r="BV6" s="22">
        <f t="shared" si="8"/>
        <v>64.44</v>
      </c>
      <c r="BW6" s="22">
        <f t="shared" si="8"/>
        <v>60.53</v>
      </c>
      <c r="BX6" s="22">
        <f t="shared" si="8"/>
        <v>56.38</v>
      </c>
      <c r="BY6" s="22">
        <f t="shared" si="8"/>
        <v>53.79</v>
      </c>
      <c r="BZ6" s="21" t="str">
        <f>IF(BZ7="","",IF(BZ7="-","【-】","【"&amp;SUBSTITUTE(TEXT(BZ7,"#,##0.00"),"-","△")&amp;"】"))</f>
        <v>【49.51】</v>
      </c>
      <c r="CA6" s="22">
        <f>IF(CA7="",NA(),CA7)</f>
        <v>127.09</v>
      </c>
      <c r="CB6" s="22">
        <f t="shared" ref="CB6:CJ6" si="9">IF(CB7="",NA(),CB7)</f>
        <v>103.34</v>
      </c>
      <c r="CC6" s="22">
        <f t="shared" si="9"/>
        <v>114.9</v>
      </c>
      <c r="CD6" s="22">
        <f t="shared" si="9"/>
        <v>141.9</v>
      </c>
      <c r="CE6" s="22">
        <f t="shared" si="9"/>
        <v>118.74</v>
      </c>
      <c r="CF6" s="22">
        <f t="shared" si="9"/>
        <v>262.13</v>
      </c>
      <c r="CG6" s="22">
        <f t="shared" si="9"/>
        <v>197.14</v>
      </c>
      <c r="CH6" s="22">
        <f t="shared" si="9"/>
        <v>210.72</v>
      </c>
      <c r="CI6" s="22">
        <f t="shared" si="9"/>
        <v>227.71</v>
      </c>
      <c r="CJ6" s="22">
        <f t="shared" si="9"/>
        <v>216.64</v>
      </c>
      <c r="CK6" s="21" t="str">
        <f>IF(CK7="","",IF(CK7="-","【-】","【"&amp;SUBSTITUTE(TEXT(CK7,"#,##0.00"),"-","△")&amp;"】"))</f>
        <v>【317.14】</v>
      </c>
      <c r="CL6" s="22">
        <f>IF(CL7="",NA(),CL7)</f>
        <v>63.31</v>
      </c>
      <c r="CM6" s="22">
        <f t="shared" ref="CM6:CU6" si="10">IF(CM7="",NA(),CM7)</f>
        <v>66</v>
      </c>
      <c r="CN6" s="22">
        <f t="shared" si="10"/>
        <v>66.11</v>
      </c>
      <c r="CO6" s="22">
        <f t="shared" si="10"/>
        <v>66.459999999999994</v>
      </c>
      <c r="CP6" s="22">
        <f t="shared" si="10"/>
        <v>67.819999999999993</v>
      </c>
      <c r="CQ6" s="22">
        <f t="shared" si="10"/>
        <v>54.9</v>
      </c>
      <c r="CR6" s="22">
        <f t="shared" si="10"/>
        <v>55.7</v>
      </c>
      <c r="CS6" s="22">
        <f t="shared" si="10"/>
        <v>54.87</v>
      </c>
      <c r="CT6" s="22">
        <f t="shared" si="10"/>
        <v>54.82</v>
      </c>
      <c r="CU6" s="22">
        <f t="shared" si="10"/>
        <v>55</v>
      </c>
      <c r="CV6" s="21" t="str">
        <f>IF(CV7="","",IF(CV7="-","【-】","【"&amp;SUBSTITUTE(TEXT(CV7,"#,##0.00"),"-","△")&amp;"】"))</f>
        <v>【55.00】</v>
      </c>
      <c r="CW6" s="22">
        <f>IF(CW7="",NA(),CW7)</f>
        <v>80.180000000000007</v>
      </c>
      <c r="CX6" s="22">
        <f t="shared" ref="CX6:DF6" si="11">IF(CX7="",NA(),CX7)</f>
        <v>80.349999999999994</v>
      </c>
      <c r="CY6" s="22">
        <f t="shared" si="11"/>
        <v>80.22</v>
      </c>
      <c r="CZ6" s="22">
        <f t="shared" si="11"/>
        <v>78.319999999999993</v>
      </c>
      <c r="DA6" s="22">
        <f t="shared" si="11"/>
        <v>79.69</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0.49</v>
      </c>
      <c r="EE6" s="22">
        <f t="shared" ref="EE6:EM6" si="14">IF(EE7="",NA(),EE7)</f>
        <v>0.3</v>
      </c>
      <c r="EF6" s="22">
        <f t="shared" si="14"/>
        <v>0.15</v>
      </c>
      <c r="EG6" s="22">
        <f t="shared" si="14"/>
        <v>0.23</v>
      </c>
      <c r="EH6" s="22">
        <f t="shared" si="14"/>
        <v>0.18</v>
      </c>
      <c r="EI6" s="22">
        <f t="shared" si="14"/>
        <v>0.52</v>
      </c>
      <c r="EJ6" s="22">
        <f t="shared" si="14"/>
        <v>1.48</v>
      </c>
      <c r="EK6" s="22">
        <f t="shared" si="14"/>
        <v>0.45</v>
      </c>
      <c r="EL6" s="22">
        <f t="shared" si="14"/>
        <v>0.35</v>
      </c>
      <c r="EM6" s="22">
        <f t="shared" si="14"/>
        <v>0.18</v>
      </c>
      <c r="EN6" s="21" t="str">
        <f>IF(EN7="","",IF(EN7="-","【-】","【"&amp;SUBSTITUTE(TEXT(EN7,"#,##0.00"),"-","△")&amp;"】"))</f>
        <v>【0.40】</v>
      </c>
    </row>
    <row r="7" spans="1:144" s="23" customFormat="1" x14ac:dyDescent="0.2">
      <c r="A7" s="15"/>
      <c r="B7" s="24">
        <v>2023</v>
      </c>
      <c r="C7" s="24">
        <v>104485</v>
      </c>
      <c r="D7" s="24">
        <v>47</v>
      </c>
      <c r="E7" s="24">
        <v>1</v>
      </c>
      <c r="F7" s="24">
        <v>0</v>
      </c>
      <c r="G7" s="24">
        <v>0</v>
      </c>
      <c r="H7" s="24" t="s">
        <v>96</v>
      </c>
      <c r="I7" s="24" t="s">
        <v>97</v>
      </c>
      <c r="J7" s="24" t="s">
        <v>98</v>
      </c>
      <c r="K7" s="24" t="s">
        <v>99</v>
      </c>
      <c r="L7" s="24" t="s">
        <v>100</v>
      </c>
      <c r="M7" s="24" t="s">
        <v>101</v>
      </c>
      <c r="N7" s="25" t="s">
        <v>102</v>
      </c>
      <c r="O7" s="25" t="s">
        <v>103</v>
      </c>
      <c r="P7" s="25">
        <v>98.88</v>
      </c>
      <c r="Q7" s="25">
        <v>1430</v>
      </c>
      <c r="R7" s="25">
        <v>6979</v>
      </c>
      <c r="S7" s="25">
        <v>64.14</v>
      </c>
      <c r="T7" s="25">
        <v>108.81</v>
      </c>
      <c r="U7" s="25">
        <v>6888</v>
      </c>
      <c r="V7" s="25">
        <v>31.2</v>
      </c>
      <c r="W7" s="25">
        <v>220.77</v>
      </c>
      <c r="X7" s="25">
        <v>92.98</v>
      </c>
      <c r="Y7" s="25">
        <v>126.33</v>
      </c>
      <c r="Z7" s="25">
        <v>105.02</v>
      </c>
      <c r="AA7" s="25">
        <v>86.34</v>
      </c>
      <c r="AB7" s="25">
        <v>87.93</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257.36</v>
      </c>
      <c r="BF7" s="25">
        <v>232.61</v>
      </c>
      <c r="BG7" s="25">
        <v>359.94</v>
      </c>
      <c r="BH7" s="25">
        <v>361.16</v>
      </c>
      <c r="BI7" s="25">
        <v>332.88</v>
      </c>
      <c r="BJ7" s="25">
        <v>1245.46</v>
      </c>
      <c r="BK7" s="25">
        <v>834.1</v>
      </c>
      <c r="BL7" s="25">
        <v>853.42</v>
      </c>
      <c r="BM7" s="25">
        <v>906.61</v>
      </c>
      <c r="BN7" s="25">
        <v>1008.49</v>
      </c>
      <c r="BO7" s="25">
        <v>1045.2</v>
      </c>
      <c r="BP7" s="25">
        <v>84.22</v>
      </c>
      <c r="BQ7" s="25">
        <v>105.37</v>
      </c>
      <c r="BR7" s="25">
        <v>88.34</v>
      </c>
      <c r="BS7" s="25">
        <v>65.69</v>
      </c>
      <c r="BT7" s="25">
        <v>72.290000000000006</v>
      </c>
      <c r="BU7" s="25">
        <v>51.08</v>
      </c>
      <c r="BV7" s="25">
        <v>64.44</v>
      </c>
      <c r="BW7" s="25">
        <v>60.53</v>
      </c>
      <c r="BX7" s="25">
        <v>56.38</v>
      </c>
      <c r="BY7" s="25">
        <v>53.79</v>
      </c>
      <c r="BZ7" s="25">
        <v>49.51</v>
      </c>
      <c r="CA7" s="25">
        <v>127.09</v>
      </c>
      <c r="CB7" s="25">
        <v>103.34</v>
      </c>
      <c r="CC7" s="25">
        <v>114.9</v>
      </c>
      <c r="CD7" s="25">
        <v>141.9</v>
      </c>
      <c r="CE7" s="25">
        <v>118.74</v>
      </c>
      <c r="CF7" s="25">
        <v>262.13</v>
      </c>
      <c r="CG7" s="25">
        <v>197.14</v>
      </c>
      <c r="CH7" s="25">
        <v>210.72</v>
      </c>
      <c r="CI7" s="25">
        <v>227.71</v>
      </c>
      <c r="CJ7" s="25">
        <v>216.64</v>
      </c>
      <c r="CK7" s="25">
        <v>317.14</v>
      </c>
      <c r="CL7" s="25">
        <v>63.31</v>
      </c>
      <c r="CM7" s="25">
        <v>66</v>
      </c>
      <c r="CN7" s="25">
        <v>66.11</v>
      </c>
      <c r="CO7" s="25">
        <v>66.459999999999994</v>
      </c>
      <c r="CP7" s="25">
        <v>67.819999999999993</v>
      </c>
      <c r="CQ7" s="25">
        <v>54.9</v>
      </c>
      <c r="CR7" s="25">
        <v>55.7</v>
      </c>
      <c r="CS7" s="25">
        <v>54.87</v>
      </c>
      <c r="CT7" s="25">
        <v>54.82</v>
      </c>
      <c r="CU7" s="25">
        <v>55</v>
      </c>
      <c r="CV7" s="25">
        <v>55</v>
      </c>
      <c r="CW7" s="25">
        <v>80.180000000000007</v>
      </c>
      <c r="CX7" s="25">
        <v>80.349999999999994</v>
      </c>
      <c r="CY7" s="25">
        <v>80.22</v>
      </c>
      <c r="CZ7" s="25">
        <v>78.319999999999993</v>
      </c>
      <c r="DA7" s="25">
        <v>79.69</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0.49</v>
      </c>
      <c r="EE7" s="25">
        <v>0.3</v>
      </c>
      <c r="EF7" s="25">
        <v>0.15</v>
      </c>
      <c r="EG7" s="25">
        <v>0.23</v>
      </c>
      <c r="EH7" s="25">
        <v>0.18</v>
      </c>
      <c r="EI7" s="25">
        <v>0.52</v>
      </c>
      <c r="EJ7" s="25">
        <v>1.48</v>
      </c>
      <c r="EK7" s="25">
        <v>0.45</v>
      </c>
      <c r="EL7" s="25">
        <v>0.35</v>
      </c>
      <c r="EM7" s="25">
        <v>0.18</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2025-02-07T00:08:16Z</cp:lastPrinted>
  <dcterms:created xsi:type="dcterms:W3CDTF">2025-01-24T06:39:50Z</dcterms:created>
  <dcterms:modified xsi:type="dcterms:W3CDTF">2025-02-27T07:12:00Z</dcterms:modified>
  <cp:category/>
</cp:coreProperties>
</file>