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88BDE0F5-B123-46A6-944F-B402DE314A79}" xr6:coauthVersionLast="47" xr6:coauthVersionMax="47" xr10:uidLastSave="{00000000-0000-0000-0000-000000000000}"/>
  <workbookProtection workbookAlgorithmName="SHA-512" workbookHashValue="BnKT2JOfyG6WouWOmo+YW3U/OL7wfG30eraF/vh9tJTQngPesl4r+ieGFcisQbRhzL9itn0cX6ze+7QjL3FDTw==" workbookSaltValue="9wnQfjyjnOHhXS8DEA47Hg=="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BB10" i="4"/>
  <c r="AT10" i="4"/>
  <c r="AL10" i="4"/>
  <c r="W10" i="4"/>
  <c r="P10"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<sst xmlns="http://schemas.openxmlformats.org/spreadsheetml/2006/main" count="233" uniqueCount="117">
  <si>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</si>
  <si>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</si>
  <si>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</si>
  <si>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</si>
  <si>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</si>
  <si>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</si>
  <si>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</si>
  <si>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</si>
  <si>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</si>
  <si>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</si>
  <si>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</si>
  <si>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</si>
  <si>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</si>
  <si>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</si>
  <si>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</si>
  <si>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</si>
  <si>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</si>
  <si>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</si>
  <si>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</si>
  <si>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</si>
  <si>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</si>
  <si>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</si>
  <si>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</si>
  <si>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</si>
  <si>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</si>
  <si>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</si>
  <si>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</si>
  <si>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</si>
  <si>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</si>
  <si>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</si>
  <si>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</si>
  <si>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</si>
  <si>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</si>
  <si>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</si>
  <si>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</si>
  <si>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</si>
  <si>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</si>
  <si>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</si>
  <si>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</si>
  <si>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</si>
  <si>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</si>
  <si>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</si>
  <si>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</si>
  <si>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</si>
  <si>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</si>
  <si>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</si>
  <si>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</si>
  <si>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</si>
  <si>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</si>
  <si>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</si>
  <si>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</si>
  <si>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</si>
  <si>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</si>
  <si>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</si>
  <si>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</si>
  <si>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</si>
  <si>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</si>
  <si>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</si>
  <si>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</si>
  <si>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</si>
  <si>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</si>
  <si>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</si>
  <si>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</si>
  <si>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</si>
  <si>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</si>
  <si>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</si>
  <si>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</si>
  <si>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</si>
  <si>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</si>
  <si>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</si>
  <si>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</si>
  <si>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</si>
  <si>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</si>
  <si>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</si>
  <si>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</si>
  <si>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</si>
  <si>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</si>
  <si>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</si>
  <si>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</si>
  <si>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</si>
  <si>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</si>
  <si>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</si>
  <si>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</si>
  <si>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</si>
  <si>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</si>
  <si>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</si>
  <si>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</si>
  <si>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</si>
  <si>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</si>
  <si>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</si>
  <si>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</si>
  <si>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</si>
  <si>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</si>
  <si>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</si>
  <si>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</si>
  <si>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</si>
  <si>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川場村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</si>
  <si>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</si>
  <si>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</si>
  <si>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</si>
  <si>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</si>
  <si>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</si>
  <si>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</si>
  <si>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</si>
  <si>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</si>
  <si>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</si>
  <si>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</si>
  <si>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</si>
  <si>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</si>
  <si>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</si>
  <si>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</si>
  <si>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</si>
  <si>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</si>
  <si>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</si>
  <si>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管路・施設とも老朽化が進行し、更新費用は今後増加していくものと見込んでいる。
　近年では、耐用年数や老朽化の進行具合により優先順位をつけながら施設設備更新を行い、機械器具の交換や修繕を実施しているところである。
　一方で管路更新や漏水調査に充てる費用が捻出できないため、老朽化による破損・修繕が増加し、有収率にも影響を及ぼしており、管路更新は喫緊の課題となる。
　今後の更新を見据えた料金改定と、管路更新を行うことが、喫緊の課題である。</t>
    <rPh sb="32" eb="34">
      <t>ミコ</t>
    </rPh>
    <rPh sb="41" eb="43">
      <t>キンネン</t>
    </rPh>
    <rPh sb="46" eb="50">
      <t>タイヨウネンスウ</t>
    </rPh>
    <rPh sb="51" eb="54">
      <t>ロウキュウカ</t>
    </rPh>
    <rPh sb="55" eb="57">
      <t>シンコウ</t>
    </rPh>
    <rPh sb="57" eb="59">
      <t>グアイ</t>
    </rPh>
    <rPh sb="62" eb="64">
      <t>ユウセン</t>
    </rPh>
    <rPh sb="64" eb="66">
      <t>ジュンイ</t>
    </rPh>
    <rPh sb="111" eb="113">
      <t>カンロ</t>
    </rPh>
    <rPh sb="113" eb="115">
      <t>コウシン</t>
    </rPh>
    <rPh sb="116" eb="120">
      <t>ロウスイチョウサ</t>
    </rPh>
    <rPh sb="121" eb="122">
      <t>ア</t>
    </rPh>
    <rPh sb="124" eb="126">
      <t>ヒヨウ</t>
    </rPh>
    <rPh sb="127" eb="129">
      <t>ネンシュツ</t>
    </rPh>
    <rPh sb="136" eb="139">
      <t>ロウキュウカ</t>
    </rPh>
    <rPh sb="142" eb="144">
      <t>ハソン</t>
    </rPh>
    <rPh sb="145" eb="147">
      <t>シュウゼン</t>
    </rPh>
    <rPh sb="148" eb="150">
      <t>ゾウカ</t>
    </rPh>
    <rPh sb="152" eb="153">
      <t>ユウ</t>
    </rPh>
    <rPh sb="153" eb="154">
      <t>シュウ</t>
    </rPh>
    <rPh sb="154" eb="155">
      <t>リツ</t>
    </rPh>
    <rPh sb="157" eb="159">
      <t>エイキョウ</t>
    </rPh>
    <rPh sb="160" eb="161">
      <t>オヨ</t>
    </rPh>
    <rPh sb="167" eb="171">
      <t>カンロコウシン</t>
    </rPh>
    <rPh sb="172" eb="174">
      <t>キッキン</t>
    </rPh>
    <rPh sb="175" eb="177">
      <t>カダイ</t>
    </rPh>
    <rPh sb="183" eb="185">
      <t>コンゴ</t>
    </rPh>
    <rPh sb="186" eb="188">
      <t>コウシン</t>
    </rPh>
    <rPh sb="189" eb="191">
      <t>ミス</t>
    </rPh>
    <rPh sb="193" eb="195">
      <t>リョウキン</t>
    </rPh>
    <rPh sb="195" eb="197">
      <t>カイテイ</t>
    </rPh>
    <rPh sb="199" eb="201">
      <t>カンロ</t>
    </rPh>
    <rPh sb="201" eb="203">
      <t>コウシン</t>
    </rPh>
    <rPh sb="204" eb="205">
      <t>オコナ</t>
    </rPh>
    <rPh sb="210" eb="212">
      <t>キッキン</t>
    </rPh>
    <rPh sb="213" eb="215">
      <t>カダイ</t>
    </rPh>
    <phoneticPr fontId="4"/>
  </si>
  <si>
    <r>
      <t xml:space="preserve"> 令和6年度より地方公営企業法適用に伴い、当年度は打切決算となった。よって令和5年度第４期分料金（令和6年4月1日納期・口座振替日）約916万円が未収となったことが、全体的に影響している。
　料金設定が低額であるた</t>
    </r>
    <r>
      <rPr>
        <sz val="11"/>
        <rFont val="ＭＳ ゴシック"/>
        <family val="3"/>
        <charset val="128"/>
      </rPr>
      <t>め、供給単価が給水原価の約1/2となり、料金回収率が約50%となっている。施設利用率も約50%であるため、供給量の見直しを検討していきたい。
　公営企業法適用債発行により、企業債比率は上昇</t>
    </r>
    <r>
      <rPr>
        <sz val="11"/>
        <color theme="1"/>
        <rFont val="ＭＳ ゴシック"/>
        <family val="3"/>
        <charset val="128"/>
      </rPr>
      <t>してきている。建設改良における費用は自己財源にて行っているが、有収率向上のため漏水調査を行い管路更新を実施していくようにしたい。
　</t>
    </r>
    <rPh sb="1" eb="3">
      <t>レイワ</t>
    </rPh>
    <rPh sb="4" eb="6">
      <t>ネンド</t>
    </rPh>
    <rPh sb="8" eb="10">
      <t>チホウ</t>
    </rPh>
    <rPh sb="10" eb="12">
      <t>コウエイ</t>
    </rPh>
    <rPh sb="12" eb="14">
      <t>キギョウ</t>
    </rPh>
    <rPh sb="14" eb="15">
      <t>ホウ</t>
    </rPh>
    <rPh sb="15" eb="17">
      <t>テキヨウ</t>
    </rPh>
    <rPh sb="18" eb="19">
      <t>トモナ</t>
    </rPh>
    <rPh sb="21" eb="24">
      <t>トウネンド</t>
    </rPh>
    <rPh sb="25" eb="26">
      <t>ウ</t>
    </rPh>
    <rPh sb="26" eb="27">
      <t>キ</t>
    </rPh>
    <rPh sb="27" eb="29">
      <t>ケッサン</t>
    </rPh>
    <rPh sb="49" eb="51">
      <t>レイワ</t>
    </rPh>
    <rPh sb="52" eb="53">
      <t>ネン</t>
    </rPh>
    <rPh sb="54" eb="55">
      <t>ガツ</t>
    </rPh>
    <rPh sb="56" eb="57">
      <t>ニチ</t>
    </rPh>
    <rPh sb="57" eb="59">
      <t>ノウキ</t>
    </rPh>
    <rPh sb="60" eb="62">
      <t>コウザ</t>
    </rPh>
    <rPh sb="62" eb="64">
      <t>フリカエ</t>
    </rPh>
    <rPh sb="64" eb="65">
      <t>ビ</t>
    </rPh>
    <rPh sb="66" eb="67">
      <t>ヤク</t>
    </rPh>
    <rPh sb="70" eb="72">
      <t>マンエン</t>
    </rPh>
    <rPh sb="73" eb="75">
      <t>ミシュウ</t>
    </rPh>
    <rPh sb="83" eb="86">
      <t>ゼンタイテキ</t>
    </rPh>
    <rPh sb="87" eb="89">
      <t>エイキョウ</t>
    </rPh>
    <rPh sb="96" eb="98">
      <t>リョウキン</t>
    </rPh>
    <rPh sb="98" eb="100">
      <t>セッテイ</t>
    </rPh>
    <rPh sb="101" eb="103">
      <t>テイガク</t>
    </rPh>
    <rPh sb="142" eb="143">
      <t>ヤク</t>
    </rPh>
    <rPh sb="152" eb="155">
      <t>キョウキュウリョウ</t>
    </rPh>
    <rPh sb="156" eb="158">
      <t>ミナオ</t>
    </rPh>
    <rPh sb="160" eb="162">
      <t>ケントウ</t>
    </rPh>
    <rPh sb="171" eb="173">
      <t>コウエイ</t>
    </rPh>
    <rPh sb="173" eb="176">
      <t>キギョウホウ</t>
    </rPh>
    <rPh sb="176" eb="178">
      <t>テキヨウ</t>
    </rPh>
    <rPh sb="178" eb="179">
      <t>サイ</t>
    </rPh>
    <rPh sb="179" eb="181">
      <t>ハッコウ</t>
    </rPh>
    <rPh sb="185" eb="188">
      <t>キギョウサイ</t>
    </rPh>
    <rPh sb="188" eb="190">
      <t>ヒリツ</t>
    </rPh>
    <rPh sb="191" eb="193">
      <t>ジョウショウ</t>
    </rPh>
    <rPh sb="200" eb="202">
      <t>ケンセツ</t>
    </rPh>
    <rPh sb="202" eb="204">
      <t>カイリョウ</t>
    </rPh>
    <rPh sb="208" eb="210">
      <t>ヒヨウ</t>
    </rPh>
    <rPh sb="211" eb="213">
      <t>ジコ</t>
    </rPh>
    <rPh sb="213" eb="215">
      <t>ザイゲン</t>
    </rPh>
    <rPh sb="217" eb="218">
      <t>オコナ</t>
    </rPh>
    <rPh sb="224" eb="227">
      <t>ユウシュウリツ</t>
    </rPh>
    <rPh sb="227" eb="229">
      <t>コウジョウ</t>
    </rPh>
    <rPh sb="232" eb="234">
      <t>ロウスイ</t>
    </rPh>
    <rPh sb="234" eb="236">
      <t>チョウサ</t>
    </rPh>
    <rPh sb="237" eb="238">
      <t>オコナ</t>
    </rPh>
    <rPh sb="239" eb="241">
      <t>カンロ</t>
    </rPh>
    <rPh sb="241" eb="243">
      <t>コウシン</t>
    </rPh>
    <rPh sb="244" eb="246">
      <t>ジッシ</t>
    </rPh>
    <phoneticPr fontId="4"/>
  </si>
  <si>
    <r>
      <t>　管路・施設とも老朽化が進行し、更新費用は今後増加していくものと見込んでいる。
　有収率改善のため、漏水調査を行い、漏水対象管路を優先的に更新していく。
　財</t>
    </r>
    <r>
      <rPr>
        <sz val="11"/>
        <rFont val="ＭＳ ゴシック"/>
        <family val="3"/>
        <charset val="128"/>
      </rPr>
      <t>源確保に向け、今後の更新と人口減少を見据えた経営戦略を令和7年度に策定し、料金改定を行い、管路更新に努めていく。</t>
    </r>
    <rPh sb="44" eb="46">
      <t>カイゼン</t>
    </rPh>
    <rPh sb="50" eb="52">
      <t>ロウスイ</t>
    </rPh>
    <rPh sb="52" eb="54">
      <t>チョウサ</t>
    </rPh>
    <rPh sb="55" eb="56">
      <t>オコナ</t>
    </rPh>
    <rPh sb="58" eb="60">
      <t>ロウスイ</t>
    </rPh>
    <rPh sb="60" eb="62">
      <t>タイショウ</t>
    </rPh>
    <rPh sb="62" eb="64">
      <t>カンロ</t>
    </rPh>
    <rPh sb="65" eb="68">
      <t>ユウセンテキ</t>
    </rPh>
    <rPh sb="78" eb="80">
      <t>ザイゲン</t>
    </rPh>
    <rPh sb="80" eb="82">
      <t>カクホ</t>
    </rPh>
    <rPh sb="83" eb="84">
      <t>ム</t>
    </rPh>
    <rPh sb="86" eb="88">
      <t>コンゴ</t>
    </rPh>
    <rPh sb="92" eb="94">
      <t>ジンコウ</t>
    </rPh>
    <rPh sb="94" eb="96">
      <t>ゲンショウ</t>
    </rPh>
    <rPh sb="101" eb="105">
      <t>ケイエイセンリャク</t>
    </rPh>
    <rPh sb="106" eb="108">
      <t>レイワ</t>
    </rPh>
    <rPh sb="109" eb="111">
      <t>ネンド</t>
    </rPh>
    <rPh sb="112" eb="114">
      <t>サクテイ</t>
    </rPh>
    <rPh sb="124" eb="126">
      <t>カンロ</t>
    </rPh>
    <rPh sb="126" eb="128">
      <t>コウシン</t>
    </rPh>
    <rPh sb="129" eb="13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</si>
</sst>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72-47FC-B4A5-F771EBCD674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2F72-47FC-B4A5-F771EBCD674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37.08</c:v>
                </c:pt>
                <c:pt idx="1">
                  <c:v>37.5</c:v>
                </c:pt>
                <c:pt idx="2">
                  <c:v>37.26</c:v>
                </c:pt>
                <c:pt idx="3">
                  <c:v>45.22</c:v>
                </c:pt>
                <c:pt idx="4">
                  <c:v>45.03</c:v>
                </c:pt>
              </c:numCache>
            </c:numRef>
          </c:val>
          <c:extLst>
            <c:ext xmlns:c16="http://schemas.microsoft.com/office/drawing/2014/chart" uri="{C3380CC4-5D6E-409C-BE32-E72D297353CC}">
              <c16:uniqueId val="{00000000-3F4C-49AE-8769-725EB08C589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3F4C-49AE-8769-725EB08C589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66.599999999999994</c:v>
                </c:pt>
                <c:pt idx="1">
                  <c:v>63.48</c:v>
                </c:pt>
                <c:pt idx="2">
                  <c:v>66.47</c:v>
                </c:pt>
                <c:pt idx="3">
                  <c:v>56.28</c:v>
                </c:pt>
                <c:pt idx="4">
                  <c:v>56.35</c:v>
                </c:pt>
              </c:numCache>
            </c:numRef>
          </c:val>
          <c:extLst>
            <c:ext xmlns:c16="http://schemas.microsoft.com/office/drawing/2014/chart" uri="{C3380CC4-5D6E-409C-BE32-E72D297353CC}">
              <c16:uniqueId val="{00000000-4E5A-44C1-BF4E-948EE334D7B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4E5A-44C1-BF4E-948EE334D7B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98.23</c:v>
                </c:pt>
                <c:pt idx="1">
                  <c:v>87.37</c:v>
                </c:pt>
                <c:pt idx="2">
                  <c:v>86.56</c:v>
                </c:pt>
                <c:pt idx="3">
                  <c:v>88.21</c:v>
                </c:pt>
                <c:pt idx="4">
                  <c:v>61.33</c:v>
                </c:pt>
              </c:numCache>
            </c:numRef>
          </c:val>
          <c:extLst>
            <c:ext xmlns:c16="http://schemas.microsoft.com/office/drawing/2014/chart" uri="{C3380CC4-5D6E-409C-BE32-E72D297353CC}">
              <c16:uniqueId val="{00000000-B3F7-43A5-86E2-DA72A890250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B3F7-43A5-86E2-DA72A890250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82-4FCD-808F-9DDCA7FDDF4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82-4FCD-808F-9DDCA7FDDF4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A6-434C-B7F8-7EC12523B8C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A6-434C-B7F8-7EC12523B8C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81-4A53-8800-91C3536BA40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81-4A53-8800-91C3536BA40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0D-48FE-8374-44BCDBE28A2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0D-48FE-8374-44BCDBE28A2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16.63</c:v>
                </c:pt>
                <c:pt idx="1">
                  <c:v>20.16</c:v>
                </c:pt>
                <c:pt idx="2">
                  <c:v>42.18</c:v>
                </c:pt>
                <c:pt idx="3">
                  <c:v>36.57</c:v>
                </c:pt>
                <c:pt idx="4">
                  <c:v>87.19</c:v>
                </c:pt>
              </c:numCache>
            </c:numRef>
          </c:val>
          <c:extLst>
            <c:ext xmlns:c16="http://schemas.microsoft.com/office/drawing/2014/chart" uri="{C3380CC4-5D6E-409C-BE32-E72D297353CC}">
              <c16:uniqueId val="{00000000-0497-479D-8078-8F1722E2DCA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0497-479D-8078-8F1722E2DCA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87.8</c:v>
                </c:pt>
                <c:pt idx="1">
                  <c:v>83.49</c:v>
                </c:pt>
                <c:pt idx="2">
                  <c:v>57.06</c:v>
                </c:pt>
                <c:pt idx="3">
                  <c:v>79.209999999999994</c:v>
                </c:pt>
                <c:pt idx="4">
                  <c:v>49.09</c:v>
                </c:pt>
              </c:numCache>
            </c:numRef>
          </c:val>
          <c:extLst>
            <c:ext xmlns:c16="http://schemas.microsoft.com/office/drawing/2014/chart" uri="{C3380CC4-5D6E-409C-BE32-E72D297353CC}">
              <c16:uniqueId val="{00000000-DD0C-4BBF-92F5-7C0C4587077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DD0C-4BBF-92F5-7C0C4587077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90.77</c:v>
                </c:pt>
                <c:pt idx="1">
                  <c:v>98.01</c:v>
                </c:pt>
                <c:pt idx="2">
                  <c:v>142.11000000000001</c:v>
                </c:pt>
                <c:pt idx="3">
                  <c:v>95.51</c:v>
                </c:pt>
                <c:pt idx="4">
                  <c:v>123.18</c:v>
                </c:pt>
              </c:numCache>
            </c:numRef>
          </c:val>
          <c:extLst>
            <c:ext xmlns:c16="http://schemas.microsoft.com/office/drawing/2014/chart" uri="{C3380CC4-5D6E-409C-BE32-E72D297353CC}">
              <c16:uniqueId val="{00000000-0C5B-4ECB-B426-93452E0E922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0C5B-4ECB-B426-93452E0E922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川場村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3066</v>
      </c>
      <c r="AM8" s="36"/>
      <c r="AN8" s="36"/>
      <c r="AO8" s="36"/>
      <c r="AP8" s="36"/>
      <c r="AQ8" s="36"/>
      <c r="AR8" s="36"/>
      <c r="AS8" s="36"/>
      <c r="AT8" s="37">
        <f>データ!$S$6</f>
        <v>85.25</v>
      </c>
      <c r="AU8" s="37"/>
      <c r="AV8" s="37"/>
      <c r="AW8" s="37"/>
      <c r="AX8" s="37"/>
      <c r="AY8" s="37"/>
      <c r="AZ8" s="37"/>
      <c r="BA8" s="37"/>
      <c r="BB8" s="37">
        <f>データ!$T$6</f>
        <v>35.96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99.51</v>
      </c>
      <c r="Q10" s="37"/>
      <c r="R10" s="37"/>
      <c r="S10" s="37"/>
      <c r="T10" s="37"/>
      <c r="U10" s="37"/>
      <c r="V10" s="37"/>
      <c r="W10" s="36">
        <f>データ!$Q$6</f>
        <v>1320</v>
      </c>
      <c r="X10" s="36"/>
      <c r="Y10" s="36"/>
      <c r="Z10" s="36"/>
      <c r="AA10" s="36"/>
      <c r="AB10" s="36"/>
      <c r="AC10" s="36"/>
      <c r="AD10" s="2"/>
      <c r="AE10" s="2"/>
      <c r="AF10" s="2"/>
      <c r="AG10" s="2"/>
      <c r="AH10" s="2"/>
      <c r="AI10" s="2"/>
      <c r="AJ10" s="2"/>
      <c r="AK10" s="2"/>
      <c r="AL10" s="36">
        <f>データ!$U$6</f>
        <v>3070</v>
      </c>
      <c r="AM10" s="36"/>
      <c r="AN10" s="36"/>
      <c r="AO10" s="36"/>
      <c r="AP10" s="36"/>
      <c r="AQ10" s="36"/>
      <c r="AR10" s="36"/>
      <c r="AS10" s="36"/>
      <c r="AT10" s="37">
        <f>データ!$V$6</f>
        <v>62.2</v>
      </c>
      <c r="AU10" s="37"/>
      <c r="AV10" s="37"/>
      <c r="AW10" s="37"/>
      <c r="AX10" s="37"/>
      <c r="AY10" s="37"/>
      <c r="AZ10" s="37"/>
      <c r="BA10" s="37"/>
      <c r="BB10" s="37">
        <f>データ!$W$6</f>
        <v>49.36</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115</v>
      </c>
      <c r="BM16" s="47"/>
      <c r="BN16" s="47"/>
      <c r="BO16" s="47"/>
      <c r="BP16" s="47"/>
      <c r="BQ16" s="47"/>
      <c r="BR16" s="47"/>
      <c r="BS16" s="47"/>
      <c r="BT16" s="47"/>
      <c r="BU16" s="47"/>
      <c r="BV16" s="47"/>
      <c r="BW16" s="47"/>
      <c r="BX16" s="47"/>
      <c r="BY16" s="47"/>
      <c r="BZ16" s="4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CbluOibiLqy93057LJwHBrLkCi/k2Xc4i9CnsAL4S06xcLwg0htkEIzaXlL6XJUXtMywyfOAeoKPwNxhf27oBg==" saltValue="wTHDongnZAiDP1qQkh/8R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104442</v>
      </c>
      <c r="D6" s="20">
        <f t="shared" si="3"/>
        <v>47</v>
      </c>
      <c r="E6" s="20">
        <f t="shared" si="3"/>
        <v>1</v>
      </c>
      <c r="F6" s="20">
        <f t="shared" si="3"/>
        <v>0</v>
      </c>
      <c r="G6" s="20">
        <f t="shared" si="3"/>
        <v>0</v>
      </c>
      <c r="H6" s="20" t="str">
        <f t="shared" si="3"/>
        <v>群馬県　川場村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99.51</v>
      </c>
      <c r="Q6" s="21">
        <f t="shared" si="3"/>
        <v>1320</v>
      </c>
      <c r="R6" s="21">
        <f t="shared" si="3"/>
        <v>3066</v>
      </c>
      <c r="S6" s="21">
        <f t="shared" si="3"/>
        <v>85.25</v>
      </c>
      <c r="T6" s="21">
        <f t="shared" si="3"/>
        <v>35.96</v>
      </c>
      <c r="U6" s="21">
        <f t="shared" si="3"/>
        <v>3070</v>
      </c>
      <c r="V6" s="21">
        <f t="shared" si="3"/>
        <v>62.2</v>
      </c>
      <c r="W6" s="21">
        <f t="shared" si="3"/>
        <v>49.36</v>
      </c>
      <c r="X6" s="22">
        <f>IF(X7="",NA(),X7)</f>
        <v>98.23</v>
      </c>
      <c r="Y6" s="22">
        <f t="shared" ref="Y6:AG6" si="4">IF(Y7="",NA(),Y7)</f>
        <v>87.37</v>
      </c>
      <c r="Z6" s="22">
        <f t="shared" si="4"/>
        <v>86.56</v>
      </c>
      <c r="AA6" s="22">
        <f t="shared" si="4"/>
        <v>88.21</v>
      </c>
      <c r="AB6" s="22">
        <f t="shared" si="4"/>
        <v>61.33</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16.63</v>
      </c>
      <c r="BF6" s="22">
        <f t="shared" ref="BF6:BN6" si="7">IF(BF7="",NA(),BF7)</f>
        <v>20.16</v>
      </c>
      <c r="BG6" s="22">
        <f t="shared" si="7"/>
        <v>42.18</v>
      </c>
      <c r="BH6" s="22">
        <f t="shared" si="7"/>
        <v>36.57</v>
      </c>
      <c r="BI6" s="22">
        <f t="shared" si="7"/>
        <v>87.19</v>
      </c>
      <c r="BJ6" s="22">
        <f t="shared" si="7"/>
        <v>1018.52</v>
      </c>
      <c r="BK6" s="22">
        <f t="shared" si="7"/>
        <v>949.61</v>
      </c>
      <c r="BL6" s="22">
        <f t="shared" si="7"/>
        <v>918.84</v>
      </c>
      <c r="BM6" s="22">
        <f t="shared" si="7"/>
        <v>955.49</v>
      </c>
      <c r="BN6" s="22">
        <f t="shared" si="7"/>
        <v>1017.9</v>
      </c>
      <c r="BO6" s="21" t="str">
        <f>IF(BO7="","",IF(BO7="-","【-】","【"&amp;SUBSTITUTE(TEXT(BO7,"#,##0.00"),"-","△")&amp;"】"))</f>
        <v>【1,045.20】</v>
      </c>
      <c r="BP6" s="22">
        <f>IF(BP7="",NA(),BP7)</f>
        <v>87.8</v>
      </c>
      <c r="BQ6" s="22">
        <f t="shared" ref="BQ6:BY6" si="8">IF(BQ7="",NA(),BQ7)</f>
        <v>83.49</v>
      </c>
      <c r="BR6" s="22">
        <f t="shared" si="8"/>
        <v>57.06</v>
      </c>
      <c r="BS6" s="22">
        <f t="shared" si="8"/>
        <v>79.209999999999994</v>
      </c>
      <c r="BT6" s="22">
        <f t="shared" si="8"/>
        <v>49.09</v>
      </c>
      <c r="BU6" s="22">
        <f t="shared" si="8"/>
        <v>58.79</v>
      </c>
      <c r="BV6" s="22">
        <f t="shared" si="8"/>
        <v>58.41</v>
      </c>
      <c r="BW6" s="22">
        <f t="shared" si="8"/>
        <v>58.27</v>
      </c>
      <c r="BX6" s="22">
        <f t="shared" si="8"/>
        <v>55.15</v>
      </c>
      <c r="BY6" s="22">
        <f t="shared" si="8"/>
        <v>53.95</v>
      </c>
      <c r="BZ6" s="21" t="str">
        <f>IF(BZ7="","",IF(BZ7="-","【-】","【"&amp;SUBSTITUTE(TEXT(BZ7,"#,##0.00"),"-","△")&amp;"】"))</f>
        <v>【49.51】</v>
      </c>
      <c r="CA6" s="22">
        <f>IF(CA7="",NA(),CA7)</f>
        <v>90.77</v>
      </c>
      <c r="CB6" s="22">
        <f t="shared" ref="CB6:CJ6" si="9">IF(CB7="",NA(),CB7)</f>
        <v>98.01</v>
      </c>
      <c r="CC6" s="22">
        <f t="shared" si="9"/>
        <v>142.11000000000001</v>
      </c>
      <c r="CD6" s="22">
        <f t="shared" si="9"/>
        <v>95.51</v>
      </c>
      <c r="CE6" s="22">
        <f t="shared" si="9"/>
        <v>123.18</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37.08</v>
      </c>
      <c r="CM6" s="22">
        <f t="shared" ref="CM6:CU6" si="10">IF(CM7="",NA(),CM7)</f>
        <v>37.5</v>
      </c>
      <c r="CN6" s="22">
        <f t="shared" si="10"/>
        <v>37.26</v>
      </c>
      <c r="CO6" s="22">
        <f t="shared" si="10"/>
        <v>45.22</v>
      </c>
      <c r="CP6" s="22">
        <f t="shared" si="10"/>
        <v>45.03</v>
      </c>
      <c r="CQ6" s="22">
        <f t="shared" si="10"/>
        <v>56.04</v>
      </c>
      <c r="CR6" s="22">
        <f t="shared" si="10"/>
        <v>58.52</v>
      </c>
      <c r="CS6" s="22">
        <f t="shared" si="10"/>
        <v>58.88</v>
      </c>
      <c r="CT6" s="22">
        <f t="shared" si="10"/>
        <v>58.16</v>
      </c>
      <c r="CU6" s="22">
        <f t="shared" si="10"/>
        <v>55.9</v>
      </c>
      <c r="CV6" s="21" t="str">
        <f>IF(CV7="","",IF(CV7="-","【-】","【"&amp;SUBSTITUTE(TEXT(CV7,"#,##0.00"),"-","△")&amp;"】"))</f>
        <v>【55.00】</v>
      </c>
      <c r="CW6" s="22">
        <f>IF(CW7="",NA(),CW7)</f>
        <v>66.599999999999994</v>
      </c>
      <c r="CX6" s="22">
        <f t="shared" ref="CX6:DF6" si="11">IF(CX7="",NA(),CX7)</f>
        <v>63.48</v>
      </c>
      <c r="CY6" s="22">
        <f t="shared" si="11"/>
        <v>66.47</v>
      </c>
      <c r="CZ6" s="22">
        <f t="shared" si="11"/>
        <v>56.28</v>
      </c>
      <c r="DA6" s="22">
        <f t="shared" si="11"/>
        <v>56.35</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104442</v>
      </c>
      <c r="D7" s="24">
        <v>47</v>
      </c>
      <c r="E7" s="24">
        <v>1</v>
      </c>
      <c r="F7" s="24">
        <v>0</v>
      </c>
      <c r="G7" s="24">
        <v>0</v>
      </c>
      <c r="H7" s="24" t="s">
        <v>96</v>
      </c>
      <c r="I7" s="24" t="s">
        <v>97</v>
      </c>
      <c r="J7" s="24" t="s">
        <v>98</v>
      </c>
      <c r="K7" s="24" t="s">
        <v>99</v>
      </c>
      <c r="L7" s="24" t="s">
        <v>100</v>
      </c>
      <c r="M7" s="24" t="s">
        <v>101</v>
      </c>
      <c r="N7" s="25" t="s">
        <v>102</v>
      </c>
      <c r="O7" s="25" t="s">
        <v>103</v>
      </c>
      <c r="P7" s="25">
        <v>99.51</v>
      </c>
      <c r="Q7" s="25">
        <v>1320</v>
      </c>
      <c r="R7" s="25">
        <v>3066</v>
      </c>
      <c r="S7" s="25">
        <v>85.25</v>
      </c>
      <c r="T7" s="25">
        <v>35.96</v>
      </c>
      <c r="U7" s="25">
        <v>3070</v>
      </c>
      <c r="V7" s="25">
        <v>62.2</v>
      </c>
      <c r="W7" s="25">
        <v>49.36</v>
      </c>
      <c r="X7" s="25">
        <v>98.23</v>
      </c>
      <c r="Y7" s="25">
        <v>87.37</v>
      </c>
      <c r="Z7" s="25">
        <v>86.56</v>
      </c>
      <c r="AA7" s="25">
        <v>88.21</v>
      </c>
      <c r="AB7" s="25">
        <v>61.33</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16.63</v>
      </c>
      <c r="BF7" s="25">
        <v>20.16</v>
      </c>
      <c r="BG7" s="25">
        <v>42.18</v>
      </c>
      <c r="BH7" s="25">
        <v>36.57</v>
      </c>
      <c r="BI7" s="25">
        <v>87.19</v>
      </c>
      <c r="BJ7" s="25">
        <v>1018.52</v>
      </c>
      <c r="BK7" s="25">
        <v>949.61</v>
      </c>
      <c r="BL7" s="25">
        <v>918.84</v>
      </c>
      <c r="BM7" s="25">
        <v>955.49</v>
      </c>
      <c r="BN7" s="25">
        <v>1017.9</v>
      </c>
      <c r="BO7" s="25">
        <v>1045.2</v>
      </c>
      <c r="BP7" s="25">
        <v>87.8</v>
      </c>
      <c r="BQ7" s="25">
        <v>83.49</v>
      </c>
      <c r="BR7" s="25">
        <v>57.06</v>
      </c>
      <c r="BS7" s="25">
        <v>79.209999999999994</v>
      </c>
      <c r="BT7" s="25">
        <v>49.09</v>
      </c>
      <c r="BU7" s="25">
        <v>58.79</v>
      </c>
      <c r="BV7" s="25">
        <v>58.41</v>
      </c>
      <c r="BW7" s="25">
        <v>58.27</v>
      </c>
      <c r="BX7" s="25">
        <v>55.15</v>
      </c>
      <c r="BY7" s="25">
        <v>53.95</v>
      </c>
      <c r="BZ7" s="25">
        <v>49.51</v>
      </c>
      <c r="CA7" s="25">
        <v>90.77</v>
      </c>
      <c r="CB7" s="25">
        <v>98.01</v>
      </c>
      <c r="CC7" s="25">
        <v>142.11000000000001</v>
      </c>
      <c r="CD7" s="25">
        <v>95.51</v>
      </c>
      <c r="CE7" s="25">
        <v>123.18</v>
      </c>
      <c r="CF7" s="25">
        <v>298.25</v>
      </c>
      <c r="CG7" s="25">
        <v>303.27999999999997</v>
      </c>
      <c r="CH7" s="25">
        <v>303.81</v>
      </c>
      <c r="CI7" s="25">
        <v>310.26</v>
      </c>
      <c r="CJ7" s="25">
        <v>318.99</v>
      </c>
      <c r="CK7" s="25">
        <v>317.14</v>
      </c>
      <c r="CL7" s="25">
        <v>37.08</v>
      </c>
      <c r="CM7" s="25">
        <v>37.5</v>
      </c>
      <c r="CN7" s="25">
        <v>37.26</v>
      </c>
      <c r="CO7" s="25">
        <v>45.22</v>
      </c>
      <c r="CP7" s="25">
        <v>45.03</v>
      </c>
      <c r="CQ7" s="25">
        <v>56.04</v>
      </c>
      <c r="CR7" s="25">
        <v>58.52</v>
      </c>
      <c r="CS7" s="25">
        <v>58.88</v>
      </c>
      <c r="CT7" s="25">
        <v>58.16</v>
      </c>
      <c r="CU7" s="25">
        <v>55.9</v>
      </c>
      <c r="CV7" s="25">
        <v>55</v>
      </c>
      <c r="CW7" s="25">
        <v>66.599999999999994</v>
      </c>
      <c r="CX7" s="25">
        <v>63.48</v>
      </c>
      <c r="CY7" s="25">
        <v>66.47</v>
      </c>
      <c r="CZ7" s="25">
        <v>56.28</v>
      </c>
      <c r="DA7" s="25">
        <v>56.35</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112</v>
      </c>
      <c r="D13" t="s">
        <v>112</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cp:lastPrinted>2025-02-14T00:15:05Z</cp:lastPrinted>
  <dcterms:created xsi:type="dcterms:W3CDTF">2025-01-24T06:39:49Z</dcterms:created>
  <dcterms:modified xsi:type="dcterms:W3CDTF">2025-02-27T08:32:03Z</dcterms:modified>
  <cp:category>
  </cp:category>
</cp:coreProperties>
</file>