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77ADB49E-CB7B-465E-BE20-206FB05CC2AF}" xr6:coauthVersionLast="47" xr6:coauthVersionMax="47" xr10:uidLastSave="{00000000-0000-0000-0000-000000000000}"/>
  <workbookProtection workbookAlgorithmName="SHA-512" workbookHashValue="6MK+19XK1wKCwgXCSsJnvoWmCbfynzp7Ojw6S12tsvXvG7WT2AtOIuC13c2dP3fnsUoa1hpVj+wDjmMcyiGasQ==" workbookSaltValue="MEv9s2JHBFz2ku6LZ9kNyg=="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H85" i="4"/>
  <c r="E85" i="4"/>
  <c r="AT10" i="4"/>
  <c r="AL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<sst xmlns="http://schemas.openxmlformats.org/spreadsheetml/2006/main" count="233" uniqueCount="117">
  <si>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</si>
  <si>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</si>
  <si>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</si>
  <si>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</si>
  <si>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</si>
  <si>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</si>
  <si>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</si>
  <si>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</si>
  <si>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</si>
  <si>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</si>
  <si>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</si>
  <si>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</si>
  <si>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</si>
  <si>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</si>
  <si>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</si>
  <si>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</si>
  <si>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</si>
  <si>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</si>
  <si>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</si>
  <si>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</si>
  <si>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</si>
  <si>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</si>
  <si>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</si>
  <si>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</si>
  <si>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</si>
  <si>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</si>
  <si>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</si>
  <si>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</si>
  <si>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</si>
  <si>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</si>
  <si>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</si>
  <si>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</si>
  <si>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</si>
  <si>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</si>
  <si>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</si>
  <si>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</si>
  <si>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</si>
  <si>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</si>
  <si>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</si>
  <si>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</si>
  <si>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</si>
  <si>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</si>
  <si>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</si>
  <si>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</si>
  <si>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</si>
  <si>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</si>
  <si>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</si>
  <si>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</si>
  <si>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</si>
  <si>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</si>
  <si>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</si>
  <si>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</si>
  <si>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</si>
  <si>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</si>
  <si>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</si>
  <si>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</si>
  <si>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</si>
  <si>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</si>
  <si>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</si>
  <si>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</si>
  <si>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</si>
  <si>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</si>
  <si>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</si>
  <si>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</si>
  <si>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</si>
  <si>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</si>
  <si>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</si>
  <si>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</si>
  <si>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</si>
  <si>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</si>
  <si>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</si>
  <si>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</si>
  <si>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</si>
  <si>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</si>
  <si>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</si>
  <si>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</si>
  <si>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</si>
  <si>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</si>
  <si>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</si>
  <si>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</si>
  <si>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</si>
  <si>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</si>
  <si>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</si>
  <si>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</si>
  <si>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</si>
  <si>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</si>
  <si>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</si>
  <si>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</si>
  <si>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</si>
  <si>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</si>
  <si>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</si>
  <si>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</si>
  <si>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</si>
  <si>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</si>
  <si>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</si>
  <si>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</si>
  <si>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片品村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</si>
  <si>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</si>
  <si>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</si>
  <si>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</si>
  <si>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</si>
  <si>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</si>
  <si>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</si>
  <si>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</si>
  <si>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</si>
  <si>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</si>
  <si>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</si>
  <si>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</si>
  <si>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</si>
  <si>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</si>
  <si>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</si>
  <si>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</si>
  <si>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</si>
  <si>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</si>
  <si>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
新型コロナ明けで、使用料収入が増となり、比率は100％を下回った。今後、経営状態の回復が期待される。
④企業債残高対給水収益比率
企業債残高が経営に与える影響からみた財務状況比率は小さく安全性は高いと判断される。
⑤料金回収率
新型コロナの影響により、回収率が落ち込んでいたが、徐々に回復傾向にある。通常であれば100％を越える事が想定されるが、給水に係る費用は水道料金収入で賄えるよう努力したい。
また、料金水準は今後の検討課題である。
⑥給水原価
料金収入対象となる１立方メートル当たりの給水費用は昨年度より多少上がったが継続的にも、安定しており効率性も良いと言える。
⑦施設利用率
一般的に数値が高い方が望ましいと言われるが例年低い数値である。人口減少や季節による需要もあるが、施設規模等を見直し効率的な施設運用を図って行く必要がある。
⑧有収率
有収率は100％に近い高い数値であり、料金対象になる水量が収益に反映されていると言え、また有収率が高いと漏水量が少ないとも言える。今後も有収率の向上対策が必要である。</t>
    <rPh sb="9" eb="11">
      <t>シンガタ</t>
    </rPh>
    <rPh sb="14" eb="15">
      <t>ア</t>
    </rPh>
    <rPh sb="42" eb="44">
      <t>コンゴ</t>
    </rPh>
    <rPh sb="139" eb="140">
      <t>オ</t>
    </rPh>
    <rPh sb="141" eb="142">
      <t>コ</t>
    </rPh>
    <rPh sb="148" eb="150">
      <t>ジョジョ</t>
    </rPh>
    <rPh sb="151" eb="153">
      <t>カイフク</t>
    </rPh>
    <rPh sb="153" eb="155">
      <t>ケイコウ</t>
    </rPh>
    <rPh sb="202" eb="204">
      <t>ドリョク</t>
    </rPh>
    <rPh sb="217" eb="219">
      <t>コンゴ</t>
    </rPh>
    <rPh sb="220" eb="222">
      <t>ケントウ</t>
    </rPh>
    <rPh sb="222" eb="224">
      <t>カダイ</t>
    </rPh>
    <phoneticPr fontId="4"/>
  </si>
  <si>
    <t>新型コロナウイルス感染症に係る対応による、一時的な変動はあるが、通常であれば、比較分析数値に、大きな変動はなく経営状態は安定している。
今後も収支のバランスの取れた健全な経営を目指し、財源の確保や経費節減など取り組んで行きたい。
水道施設は、安心・安全な水道水を供給するための重要な施設です。今後は老朽化による更新に向けて、施設全体の状況を整理し計画的に進めて行くことが必要である。</t>
    <rPh sb="146" eb="148">
      <t>コンゴ</t>
    </rPh>
    <phoneticPr fontId="4"/>
  </si>
  <si>
    <t>③管路更新率
漏水発生管路について随時更新をしているが、R6から法適用事業に移行し、経営戦略の更新も行っている。それを踏まえ今後は、老朽化を迎える施設や管路の計画的な更新を行っていく。</t>
    <rPh sb="38" eb="40">
      <t>イコウ</t>
    </rPh>
    <rPh sb="42" eb="44">
      <t>ケイエイ</t>
    </rPh>
    <rPh sb="44" eb="46">
      <t>センリャク</t>
    </rPh>
    <rPh sb="47" eb="49">
      <t>コウシン</t>
    </rPh>
    <rPh sb="50" eb="51">
      <t>オコナ</t>
    </rPh>
    <rPh sb="59" eb="60">
      <t>フ</t>
    </rPh>
    <rPh sb="62" eb="64">
      <t>コンゴ</t>
    </rPh>
    <rPh sb="86" eb="8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</si>
</sst>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0.37</c:v>
                </c:pt>
                <c:pt idx="1">
                  <c:v>0.23</c:v>
                </c:pt>
                <c:pt idx="2">
                  <c:v>0.75</c:v>
                </c:pt>
                <c:pt idx="3">
                  <c:v>0.39</c:v>
                </c:pt>
                <c:pt idx="4" formatCode="#,##0.00;&quot;△&quot;#,##0.00">
                  <c:v>0</c:v>
                </c:pt>
              </c:numCache>
            </c:numRef>
          </c:val>
          <c:extLst>
            <c:ext xmlns:c16="http://schemas.microsoft.com/office/drawing/2014/chart" uri="{C3380CC4-5D6E-409C-BE32-E72D297353CC}">
              <c16:uniqueId val="{00000000-4F75-43F2-8D97-B3469C1F5D9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4F75-43F2-8D97-B3469C1F5D9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16.100000000000001</c:v>
                </c:pt>
                <c:pt idx="1">
                  <c:v>14.88</c:v>
                </c:pt>
                <c:pt idx="2">
                  <c:v>15.56</c:v>
                </c:pt>
                <c:pt idx="3">
                  <c:v>15.24</c:v>
                </c:pt>
                <c:pt idx="4">
                  <c:v>15.59</c:v>
                </c:pt>
              </c:numCache>
            </c:numRef>
          </c:val>
          <c:extLst>
            <c:ext xmlns:c16="http://schemas.microsoft.com/office/drawing/2014/chart" uri="{C3380CC4-5D6E-409C-BE32-E72D297353CC}">
              <c16:uniqueId val="{00000000-5697-44DC-B818-1C392136471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5697-44DC-B818-1C392136471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93.62</c:v>
                </c:pt>
                <c:pt idx="1">
                  <c:v>93.07</c:v>
                </c:pt>
                <c:pt idx="2">
                  <c:v>93.38</c:v>
                </c:pt>
                <c:pt idx="3">
                  <c:v>93.24</c:v>
                </c:pt>
                <c:pt idx="4">
                  <c:v>93.41</c:v>
                </c:pt>
              </c:numCache>
            </c:numRef>
          </c:val>
          <c:extLst>
            <c:ext xmlns:c16="http://schemas.microsoft.com/office/drawing/2014/chart" uri="{C3380CC4-5D6E-409C-BE32-E72D297353CC}">
              <c16:uniqueId val="{00000000-2F65-4733-9E38-5E00653A765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2F65-4733-9E38-5E00653A765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127.49</c:v>
                </c:pt>
                <c:pt idx="1">
                  <c:v>97.45</c:v>
                </c:pt>
                <c:pt idx="2">
                  <c:v>82.82</c:v>
                </c:pt>
                <c:pt idx="3">
                  <c:v>85.53</c:v>
                </c:pt>
                <c:pt idx="4">
                  <c:v>91.22</c:v>
                </c:pt>
              </c:numCache>
            </c:numRef>
          </c:val>
          <c:extLst>
            <c:ext xmlns:c16="http://schemas.microsoft.com/office/drawing/2014/chart" uri="{C3380CC4-5D6E-409C-BE32-E72D297353CC}">
              <c16:uniqueId val="{00000000-38A9-4F67-9AE7-144DF63E108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38A9-4F67-9AE7-144DF63E108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9D-41EF-B5A7-197A9512E0B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9D-41EF-B5A7-197A9512E0B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C1-43CD-8D68-A08A3A55B11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C1-43CD-8D68-A08A3A55B11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B3-4C1E-9D21-6333BAD4BEF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B3-4C1E-9D21-6333BAD4BEF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6-4189-9528-9301E047268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6-4189-9528-9301E047268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186.53</c:v>
                </c:pt>
                <c:pt idx="1">
                  <c:v>254.86</c:v>
                </c:pt>
                <c:pt idx="2">
                  <c:v>344.31</c:v>
                </c:pt>
                <c:pt idx="3">
                  <c:v>451.74</c:v>
                </c:pt>
                <c:pt idx="4">
                  <c:v>398.48</c:v>
                </c:pt>
              </c:numCache>
            </c:numRef>
          </c:val>
          <c:extLst>
            <c:ext xmlns:c16="http://schemas.microsoft.com/office/drawing/2014/chart" uri="{C3380CC4-5D6E-409C-BE32-E72D297353CC}">
              <c16:uniqueId val="{00000000-B75C-451D-9FB2-5B61A4B57A5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B75C-451D-9FB2-5B61A4B57A5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119.3</c:v>
                </c:pt>
                <c:pt idx="1">
                  <c:v>89.56</c:v>
                </c:pt>
                <c:pt idx="2">
                  <c:v>80.44</c:v>
                </c:pt>
                <c:pt idx="3">
                  <c:v>74.73</c:v>
                </c:pt>
                <c:pt idx="4">
                  <c:v>87.88</c:v>
                </c:pt>
              </c:numCache>
            </c:numRef>
          </c:val>
          <c:extLst>
            <c:ext xmlns:c16="http://schemas.microsoft.com/office/drawing/2014/chart" uri="{C3380CC4-5D6E-409C-BE32-E72D297353CC}">
              <c16:uniqueId val="{00000000-911D-4A20-8A13-F592E801D75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911D-4A20-8A13-F592E801D75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104.72</c:v>
                </c:pt>
                <c:pt idx="1">
                  <c:v>117.58</c:v>
                </c:pt>
                <c:pt idx="2">
                  <c:v>150.66</c:v>
                </c:pt>
                <c:pt idx="3">
                  <c:v>134.35</c:v>
                </c:pt>
                <c:pt idx="4">
                  <c:v>116.43</c:v>
                </c:pt>
              </c:numCache>
            </c:numRef>
          </c:val>
          <c:extLst>
            <c:ext xmlns:c16="http://schemas.microsoft.com/office/drawing/2014/chart" uri="{C3380CC4-5D6E-409C-BE32-E72D297353CC}">
              <c16:uniqueId val="{00000000-8914-4402-B2D9-E19CA2A68AA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8914-4402-B2D9-E19CA2A68AA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群馬県　片品村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3999</v>
      </c>
      <c r="AM8" s="59"/>
      <c r="AN8" s="59"/>
      <c r="AO8" s="59"/>
      <c r="AP8" s="59"/>
      <c r="AQ8" s="59"/>
      <c r="AR8" s="59"/>
      <c r="AS8" s="59"/>
      <c r="AT8" s="35">
        <f>データ!$S$6</f>
        <v>391.76</v>
      </c>
      <c r="AU8" s="35"/>
      <c r="AV8" s="35"/>
      <c r="AW8" s="35"/>
      <c r="AX8" s="35"/>
      <c r="AY8" s="35"/>
      <c r="AZ8" s="35"/>
      <c r="BA8" s="35"/>
      <c r="BB8" s="35">
        <f>データ!$T$6</f>
        <v>10.210000000000001</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95.72</v>
      </c>
      <c r="Q10" s="35"/>
      <c r="R10" s="35"/>
      <c r="S10" s="35"/>
      <c r="T10" s="35"/>
      <c r="U10" s="35"/>
      <c r="V10" s="35"/>
      <c r="W10" s="59">
        <f>データ!$Q$6</f>
        <v>2200</v>
      </c>
      <c r="X10" s="59"/>
      <c r="Y10" s="59"/>
      <c r="Z10" s="59"/>
      <c r="AA10" s="59"/>
      <c r="AB10" s="59"/>
      <c r="AC10" s="59"/>
      <c r="AD10" s="2"/>
      <c r="AE10" s="2"/>
      <c r="AF10" s="2"/>
      <c r="AG10" s="2"/>
      <c r="AH10" s="2"/>
      <c r="AI10" s="2"/>
      <c r="AJ10" s="2"/>
      <c r="AK10" s="2"/>
      <c r="AL10" s="59">
        <f>データ!$U$6</f>
        <v>3781</v>
      </c>
      <c r="AM10" s="59"/>
      <c r="AN10" s="59"/>
      <c r="AO10" s="59"/>
      <c r="AP10" s="59"/>
      <c r="AQ10" s="59"/>
      <c r="AR10" s="59"/>
      <c r="AS10" s="59"/>
      <c r="AT10" s="35">
        <f>データ!$V$6</f>
        <v>13.86</v>
      </c>
      <c r="AU10" s="35"/>
      <c r="AV10" s="35"/>
      <c r="AW10" s="35"/>
      <c r="AX10" s="35"/>
      <c r="AY10" s="35"/>
      <c r="AZ10" s="35"/>
      <c r="BA10" s="35"/>
      <c r="BB10" s="35">
        <f>データ!$W$6</f>
        <v>272.8</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116</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115</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GbQjuWoeANf9Vvvtr+ZIbjVcZhoPYE+bNXMYdyl2HyPAkglfSUIPuJLsUL7uFiruJJdiy/zvWTlZLuTt3MULVg==" saltValue="wTpHvbgJisJ87lL50hW8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104434</v>
      </c>
      <c r="D6" s="20">
        <f t="shared" si="3"/>
        <v>47</v>
      </c>
      <c r="E6" s="20">
        <f t="shared" si="3"/>
        <v>1</v>
      </c>
      <c r="F6" s="20">
        <f t="shared" si="3"/>
        <v>0</v>
      </c>
      <c r="G6" s="20">
        <f t="shared" si="3"/>
        <v>0</v>
      </c>
      <c r="H6" s="20" t="str">
        <f t="shared" si="3"/>
        <v>群馬県　片品村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95.72</v>
      </c>
      <c r="Q6" s="21">
        <f t="shared" si="3"/>
        <v>2200</v>
      </c>
      <c r="R6" s="21">
        <f t="shared" si="3"/>
        <v>3999</v>
      </c>
      <c r="S6" s="21">
        <f t="shared" si="3"/>
        <v>391.76</v>
      </c>
      <c r="T6" s="21">
        <f t="shared" si="3"/>
        <v>10.210000000000001</v>
      </c>
      <c r="U6" s="21">
        <f t="shared" si="3"/>
        <v>3781</v>
      </c>
      <c r="V6" s="21">
        <f t="shared" si="3"/>
        <v>13.86</v>
      </c>
      <c r="W6" s="21">
        <f t="shared" si="3"/>
        <v>272.8</v>
      </c>
      <c r="X6" s="22">
        <f>IF(X7="",NA(),X7)</f>
        <v>127.49</v>
      </c>
      <c r="Y6" s="22">
        <f t="shared" ref="Y6:AG6" si="4">IF(Y7="",NA(),Y7)</f>
        <v>97.45</v>
      </c>
      <c r="Z6" s="22">
        <f t="shared" si="4"/>
        <v>82.82</v>
      </c>
      <c r="AA6" s="22">
        <f t="shared" si="4"/>
        <v>85.53</v>
      </c>
      <c r="AB6" s="22">
        <f t="shared" si="4"/>
        <v>91.22</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186.53</v>
      </c>
      <c r="BF6" s="22">
        <f t="shared" ref="BF6:BN6" si="7">IF(BF7="",NA(),BF7)</f>
        <v>254.86</v>
      </c>
      <c r="BG6" s="22">
        <f t="shared" si="7"/>
        <v>344.31</v>
      </c>
      <c r="BH6" s="22">
        <f t="shared" si="7"/>
        <v>451.74</v>
      </c>
      <c r="BI6" s="22">
        <f t="shared" si="7"/>
        <v>398.48</v>
      </c>
      <c r="BJ6" s="22">
        <f t="shared" si="7"/>
        <v>1018.52</v>
      </c>
      <c r="BK6" s="22">
        <f t="shared" si="7"/>
        <v>949.61</v>
      </c>
      <c r="BL6" s="22">
        <f t="shared" si="7"/>
        <v>918.84</v>
      </c>
      <c r="BM6" s="22">
        <f t="shared" si="7"/>
        <v>955.49</v>
      </c>
      <c r="BN6" s="22">
        <f t="shared" si="7"/>
        <v>1017.9</v>
      </c>
      <c r="BO6" s="21" t="str">
        <f>IF(BO7="","",IF(BO7="-","【-】","【"&amp;SUBSTITUTE(TEXT(BO7,"#,##0.00"),"-","△")&amp;"】"))</f>
        <v>【1,045.20】</v>
      </c>
      <c r="BP6" s="22">
        <f>IF(BP7="",NA(),BP7)</f>
        <v>119.3</v>
      </c>
      <c r="BQ6" s="22">
        <f t="shared" ref="BQ6:BY6" si="8">IF(BQ7="",NA(),BQ7)</f>
        <v>89.56</v>
      </c>
      <c r="BR6" s="22">
        <f t="shared" si="8"/>
        <v>80.44</v>
      </c>
      <c r="BS6" s="22">
        <f t="shared" si="8"/>
        <v>74.73</v>
      </c>
      <c r="BT6" s="22">
        <f t="shared" si="8"/>
        <v>87.88</v>
      </c>
      <c r="BU6" s="22">
        <f t="shared" si="8"/>
        <v>58.79</v>
      </c>
      <c r="BV6" s="22">
        <f t="shared" si="8"/>
        <v>58.41</v>
      </c>
      <c r="BW6" s="22">
        <f t="shared" si="8"/>
        <v>58.27</v>
      </c>
      <c r="BX6" s="22">
        <f t="shared" si="8"/>
        <v>55.15</v>
      </c>
      <c r="BY6" s="22">
        <f t="shared" si="8"/>
        <v>53.95</v>
      </c>
      <c r="BZ6" s="21" t="str">
        <f>IF(BZ7="","",IF(BZ7="-","【-】","【"&amp;SUBSTITUTE(TEXT(BZ7,"#,##0.00"),"-","△")&amp;"】"))</f>
        <v>【49.51】</v>
      </c>
      <c r="CA6" s="22">
        <f>IF(CA7="",NA(),CA7)</f>
        <v>104.72</v>
      </c>
      <c r="CB6" s="22">
        <f t="shared" ref="CB6:CJ6" si="9">IF(CB7="",NA(),CB7)</f>
        <v>117.58</v>
      </c>
      <c r="CC6" s="22">
        <f t="shared" si="9"/>
        <v>150.66</v>
      </c>
      <c r="CD6" s="22">
        <f t="shared" si="9"/>
        <v>134.35</v>
      </c>
      <c r="CE6" s="22">
        <f t="shared" si="9"/>
        <v>116.43</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16.100000000000001</v>
      </c>
      <c r="CM6" s="22">
        <f t="shared" ref="CM6:CU6" si="10">IF(CM7="",NA(),CM7)</f>
        <v>14.88</v>
      </c>
      <c r="CN6" s="22">
        <f t="shared" si="10"/>
        <v>15.56</v>
      </c>
      <c r="CO6" s="22">
        <f t="shared" si="10"/>
        <v>15.24</v>
      </c>
      <c r="CP6" s="22">
        <f t="shared" si="10"/>
        <v>15.59</v>
      </c>
      <c r="CQ6" s="22">
        <f t="shared" si="10"/>
        <v>56.04</v>
      </c>
      <c r="CR6" s="22">
        <f t="shared" si="10"/>
        <v>58.52</v>
      </c>
      <c r="CS6" s="22">
        <f t="shared" si="10"/>
        <v>58.88</v>
      </c>
      <c r="CT6" s="22">
        <f t="shared" si="10"/>
        <v>58.16</v>
      </c>
      <c r="CU6" s="22">
        <f t="shared" si="10"/>
        <v>55.9</v>
      </c>
      <c r="CV6" s="21" t="str">
        <f>IF(CV7="","",IF(CV7="-","【-】","【"&amp;SUBSTITUTE(TEXT(CV7,"#,##0.00"),"-","△")&amp;"】"))</f>
        <v>【55.00】</v>
      </c>
      <c r="CW6" s="22">
        <f>IF(CW7="",NA(),CW7)</f>
        <v>93.62</v>
      </c>
      <c r="CX6" s="22">
        <f t="shared" ref="CX6:DF6" si="11">IF(CX7="",NA(),CX7)</f>
        <v>93.07</v>
      </c>
      <c r="CY6" s="22">
        <f t="shared" si="11"/>
        <v>93.38</v>
      </c>
      <c r="CZ6" s="22">
        <f t="shared" si="11"/>
        <v>93.24</v>
      </c>
      <c r="DA6" s="22">
        <f t="shared" si="11"/>
        <v>93.41</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0.37</v>
      </c>
      <c r="EE6" s="22">
        <f t="shared" ref="EE6:EM6" si="14">IF(EE7="",NA(),EE7)</f>
        <v>0.23</v>
      </c>
      <c r="EF6" s="22">
        <f t="shared" si="14"/>
        <v>0.75</v>
      </c>
      <c r="EG6" s="22">
        <f t="shared" si="14"/>
        <v>0.39</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104434</v>
      </c>
      <c r="D7" s="24">
        <v>47</v>
      </c>
      <c r="E7" s="24">
        <v>1</v>
      </c>
      <c r="F7" s="24">
        <v>0</v>
      </c>
      <c r="G7" s="24">
        <v>0</v>
      </c>
      <c r="H7" s="24" t="s">
        <v>96</v>
      </c>
      <c r="I7" s="24" t="s">
        <v>97</v>
      </c>
      <c r="J7" s="24" t="s">
        <v>98</v>
      </c>
      <c r="K7" s="24" t="s">
        <v>99</v>
      </c>
      <c r="L7" s="24" t="s">
        <v>100</v>
      </c>
      <c r="M7" s="24" t="s">
        <v>101</v>
      </c>
      <c r="N7" s="25" t="s">
        <v>102</v>
      </c>
      <c r="O7" s="25" t="s">
        <v>103</v>
      </c>
      <c r="P7" s="25">
        <v>95.72</v>
      </c>
      <c r="Q7" s="25">
        <v>2200</v>
      </c>
      <c r="R7" s="25">
        <v>3999</v>
      </c>
      <c r="S7" s="25">
        <v>391.76</v>
      </c>
      <c r="T7" s="25">
        <v>10.210000000000001</v>
      </c>
      <c r="U7" s="25">
        <v>3781</v>
      </c>
      <c r="V7" s="25">
        <v>13.86</v>
      </c>
      <c r="W7" s="25">
        <v>272.8</v>
      </c>
      <c r="X7" s="25">
        <v>127.49</v>
      </c>
      <c r="Y7" s="25">
        <v>97.45</v>
      </c>
      <c r="Z7" s="25">
        <v>82.82</v>
      </c>
      <c r="AA7" s="25">
        <v>85.53</v>
      </c>
      <c r="AB7" s="25">
        <v>91.22</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186.53</v>
      </c>
      <c r="BF7" s="25">
        <v>254.86</v>
      </c>
      <c r="BG7" s="25">
        <v>344.31</v>
      </c>
      <c r="BH7" s="25">
        <v>451.74</v>
      </c>
      <c r="BI7" s="25">
        <v>398.48</v>
      </c>
      <c r="BJ7" s="25">
        <v>1018.52</v>
      </c>
      <c r="BK7" s="25">
        <v>949.61</v>
      </c>
      <c r="BL7" s="25">
        <v>918.84</v>
      </c>
      <c r="BM7" s="25">
        <v>955.49</v>
      </c>
      <c r="BN7" s="25">
        <v>1017.9</v>
      </c>
      <c r="BO7" s="25">
        <v>1045.2</v>
      </c>
      <c r="BP7" s="25">
        <v>119.3</v>
      </c>
      <c r="BQ7" s="25">
        <v>89.56</v>
      </c>
      <c r="BR7" s="25">
        <v>80.44</v>
      </c>
      <c r="BS7" s="25">
        <v>74.73</v>
      </c>
      <c r="BT7" s="25">
        <v>87.88</v>
      </c>
      <c r="BU7" s="25">
        <v>58.79</v>
      </c>
      <c r="BV7" s="25">
        <v>58.41</v>
      </c>
      <c r="BW7" s="25">
        <v>58.27</v>
      </c>
      <c r="BX7" s="25">
        <v>55.15</v>
      </c>
      <c r="BY7" s="25">
        <v>53.95</v>
      </c>
      <c r="BZ7" s="25">
        <v>49.51</v>
      </c>
      <c r="CA7" s="25">
        <v>104.72</v>
      </c>
      <c r="CB7" s="25">
        <v>117.58</v>
      </c>
      <c r="CC7" s="25">
        <v>150.66</v>
      </c>
      <c r="CD7" s="25">
        <v>134.35</v>
      </c>
      <c r="CE7" s="25">
        <v>116.43</v>
      </c>
      <c r="CF7" s="25">
        <v>298.25</v>
      </c>
      <c r="CG7" s="25">
        <v>303.27999999999997</v>
      </c>
      <c r="CH7" s="25">
        <v>303.81</v>
      </c>
      <c r="CI7" s="25">
        <v>310.26</v>
      </c>
      <c r="CJ7" s="25">
        <v>318.99</v>
      </c>
      <c r="CK7" s="25">
        <v>317.14</v>
      </c>
      <c r="CL7" s="25">
        <v>16.100000000000001</v>
      </c>
      <c r="CM7" s="25">
        <v>14.88</v>
      </c>
      <c r="CN7" s="25">
        <v>15.56</v>
      </c>
      <c r="CO7" s="25">
        <v>15.24</v>
      </c>
      <c r="CP7" s="25">
        <v>15.59</v>
      </c>
      <c r="CQ7" s="25">
        <v>56.04</v>
      </c>
      <c r="CR7" s="25">
        <v>58.52</v>
      </c>
      <c r="CS7" s="25">
        <v>58.88</v>
      </c>
      <c r="CT7" s="25">
        <v>58.16</v>
      </c>
      <c r="CU7" s="25">
        <v>55.9</v>
      </c>
      <c r="CV7" s="25">
        <v>55</v>
      </c>
      <c r="CW7" s="25">
        <v>93.62</v>
      </c>
      <c r="CX7" s="25">
        <v>93.07</v>
      </c>
      <c r="CY7" s="25">
        <v>93.38</v>
      </c>
      <c r="CZ7" s="25">
        <v>93.24</v>
      </c>
      <c r="DA7" s="25">
        <v>93.41</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0.37</v>
      </c>
      <c r="EE7" s="25">
        <v>0.23</v>
      </c>
      <c r="EF7" s="25">
        <v>0.75</v>
      </c>
      <c r="EG7" s="25">
        <v>0.39</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2025-01-24T06:39:49Z</dcterms:created>
  <dcterms:modified xsi:type="dcterms:W3CDTF">2025-02-27T07:10:44Z</dcterms:modified>
  <cp:category/>
</cp:coreProperties>
</file>