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7FB94B4-5B83-4E0A-9C98-43B4719DE584}" xr6:coauthVersionLast="47" xr6:coauthVersionMax="47" xr10:uidLastSave="{00000000-0000-0000-0000-000000000000}"/>
  <workbookProtection workbookAlgorithmName="SHA-512" workbookHashValue="koO5F7WgFof1r0LCUc1fu7BTzPPMV531trCNE6RS6ZhhboW7r1SZlTiC5t9fo3ln7iORU3epXydicU505nFTOw==" workbookSaltValue="80U8JdXquD2/gAdhiXQB2Q=="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I10" i="4" s="1"/>
  <c r="N6" i="5"/>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10" i="4"/>
  <c r="BB8" i="4"/>
  <c r="AT8" i="4"/>
  <c r="AL8" i="4"/>
  <c r="W8"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<sst xmlns="http://schemas.openxmlformats.org/spreadsheetml/2006/main" count="233" uniqueCount="116">
  <si>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</si>
  <si>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</si>
  <si>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</si>
  <si>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</si>
  <si>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</si>
  <si>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</si>
  <si>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</si>
  <si>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</si>
  <si>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</si>
  <si>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</si>
  <si>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</si>
  <si>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</si>
  <si>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</si>
  <si>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</si>
  <si>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</si>
  <si>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</si>
  <si>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</si>
  <si>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</si>
  <si>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</si>
  <si>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</si>
  <si>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</si>
  <si>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</si>
  <si>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</si>
  <si>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</si>
  <si>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</si>
  <si>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</si>
  <si>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</si>
  <si>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</si>
  <si>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</si>
  <si>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</si>
  <si>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</si>
  <si>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</si>
  <si>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</si>
  <si>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</si>
  <si>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</si>
  <si>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</si>
  <si>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</si>
  <si>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</si>
  <si>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</si>
  <si>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</si>
  <si>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</si>
  <si>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</si>
  <si>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</si>
  <si>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</si>
  <si>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</si>
  <si>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</si>
  <si>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</si>
  <si>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</si>
  <si>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</si>
  <si>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</si>
  <si>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</si>
  <si>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</si>
  <si>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</si>
  <si>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</si>
  <si>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</si>
  <si>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</si>
  <si>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</si>
  <si>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</si>
  <si>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</si>
  <si>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</si>
  <si>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</si>
  <si>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</si>
  <si>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</si>
  <si>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</si>
  <si>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</si>
  <si>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</si>
  <si>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</si>
  <si>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</si>
  <si>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</si>
  <si>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</si>
  <si>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</si>
  <si>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</si>
  <si>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</si>
  <si>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</si>
  <si>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</si>
  <si>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</si>
  <si>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</si>
  <si>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</si>
  <si>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</si>
  <si>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</si>
  <si>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</si>
  <si>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</si>
  <si>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</si>
  <si>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</si>
  <si>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</si>
  <si>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</si>
  <si>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</si>
  <si>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</si>
  <si>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</si>
  <si>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</si>
  <si>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</si>
  <si>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</si>
  <si>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</si>
  <si>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</si>
  <si>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嬬恋村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</si>
  <si>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</si>
  <si>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</si>
  <si>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</si>
  <si>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</si>
  <si>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</si>
  <si>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</si>
  <si>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</si>
  <si>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</si>
  <si>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</si>
  <si>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</si>
  <si>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</si>
  <si>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</si>
  <si>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</si>
  <si>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</si>
  <si>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</si>
  <si>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</si>
  <si>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</si>
  <si>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</si>
  <si>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(1)課題 
  人口減少や節水意識の向上により料金収入の減少が予想される中、老朽化施設の更新を効率よく実施していく必要がある。
(2)改善に向けた取り組み 
  公営企業会計移行により、資産内容が明確になることから、長期的な施設更新計画を策定し、持続可能な水道事業の運営を図る必要がある。
　早期に経営戦略を策定し、基盤の強化を図る。</t>
    <rPh sb="147" eb="149">
      <t>ソウキ</t>
    </rPh>
    <rPh sb="150" eb="152">
      <t>ケイエイ</t>
    </rPh>
    <rPh sb="152" eb="154">
      <t>センリャク</t>
    </rPh>
    <rPh sb="155" eb="157">
      <t>サクテイ</t>
    </rPh>
    <rPh sb="159" eb="161">
      <t>キバン</t>
    </rPh>
    <rPh sb="162" eb="164">
      <t>キョウカ</t>
    </rPh>
    <rPh sb="165" eb="166">
      <t>ハカ</t>
    </rPh>
    <phoneticPr fontId="4"/>
  </si>
  <si>
    <t>(1)現状・課題
  資産台帳整備と管路図のデジタル化等により老朽管の把握が進んできている。今後は更新計画を明確化して効率的に更新を行っていく。
(2)改善に向けた取り組み 
  管路の更新を中心で行ってきたが、配水池等その他の施設の更新が必要となってきている。配水池の更新は費用負担が大きいため施設の統廃合も検討しながら行う必要がある。</t>
    <phoneticPr fontId="4"/>
  </si>
  <si>
    <t>(1)各指標の分析
①収益的収支比率　打切り決算関連で前年との比較が難しいが、引き続き経費削減に努める。 
④企業債残高対給水収益比率　類似団体と比較すると同等。工事単価が上昇したことにより起債残高が増加傾向にある。今後は公営企業会計移行に伴い資産内容が明確になることからより計画的な投資を行っていく必要がある。
⑤料金回収率　類似団体並み。今後も更なる費用削減に取組む必要がある。
⑥給水原価　類似団体と比較して低いが物価高騰の影響で上昇傾向にあるため効率的な投資を行っていくことが必要である。
⑦施設利用率　類似団体より低い数値であるが人口減少や節水意識の高まりによる使用量の減少に対応するため施設の統廃合やダウンサイジング等の検討を行う必要がある。
⑧有収率　漏水調査の実施と管路更新を行っていく必要がある。
(2)現状、課題
  節水意識の高まりや人口減少により料金収入が減少傾向であり、経費削減の一層の努力と、老朽化する施設の把握と更新を効率的に進めるため｢経営戦略｣を策定し、より計画的に施設の更新を進める必要がある。</t>
    <rPh sb="19" eb="21">
      <t>ウチキ</t>
    </rPh>
    <rPh sb="22" eb="24">
      <t>ケッサン</t>
    </rPh>
    <rPh sb="24" eb="26">
      <t>カンレン</t>
    </rPh>
    <rPh sb="27" eb="29">
      <t>ゼンネン</t>
    </rPh>
    <rPh sb="31" eb="33">
      <t>ヒカク</t>
    </rPh>
    <rPh sb="34" eb="35">
      <t>ムズカ</t>
    </rPh>
    <rPh sb="39" eb="40">
      <t>ヒ</t>
    </rPh>
    <rPh sb="41" eb="42">
      <t>ツヅ</t>
    </rPh>
    <rPh sb="43" eb="45">
      <t>ケイヒ</t>
    </rPh>
    <rPh sb="45" eb="47">
      <t>サクゲン</t>
    </rPh>
    <rPh sb="48" eb="49">
      <t>ツト</t>
    </rPh>
    <rPh sb="78" eb="80">
      <t>ドウトウ</t>
    </rPh>
    <rPh sb="168" eb="169">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</si>
</sst>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1.19</c:v>
                </c:pt>
                <c:pt idx="1">
                  <c:v>1.19</c:v>
                </c:pt>
                <c:pt idx="2">
                  <c:v>0.46</c:v>
                </c:pt>
                <c:pt idx="3">
                  <c:v>0.96</c:v>
                </c:pt>
                <c:pt idx="4">
                  <c:v>0.47</c:v>
                </c:pt>
              </c:numCache>
            </c:numRef>
          </c:val>
          <c:extLst>
            <c:ext xmlns:c16="http://schemas.microsoft.com/office/drawing/2014/chart" uri="{C3380CC4-5D6E-409C-BE32-E72D297353CC}">
              <c16:uniqueId val="{00000000-086B-4043-BB7A-F659CAE7B16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0.18</c:v>
                </c:pt>
              </c:numCache>
            </c:numRef>
          </c:val>
          <c:smooth val="0"/>
          <c:extLst>
            <c:ext xmlns:c16="http://schemas.microsoft.com/office/drawing/2014/chart" uri="{C3380CC4-5D6E-409C-BE32-E72D297353CC}">
              <c16:uniqueId val="{00000001-086B-4043-BB7A-F659CAE7B16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58.47</c:v>
                </c:pt>
                <c:pt idx="1">
                  <c:v>50.1</c:v>
                </c:pt>
                <c:pt idx="2">
                  <c:v>50.77</c:v>
                </c:pt>
                <c:pt idx="3">
                  <c:v>40.01</c:v>
                </c:pt>
                <c:pt idx="4">
                  <c:v>38.71</c:v>
                </c:pt>
              </c:numCache>
            </c:numRef>
          </c:val>
          <c:extLst>
            <c:ext xmlns:c16="http://schemas.microsoft.com/office/drawing/2014/chart" uri="{C3380CC4-5D6E-409C-BE32-E72D297353CC}">
              <c16:uniqueId val="{00000000-EB76-4DFE-B50F-42FB808497F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c:v>
                </c:pt>
              </c:numCache>
            </c:numRef>
          </c:val>
          <c:smooth val="0"/>
          <c:extLst>
            <c:ext xmlns:c16="http://schemas.microsoft.com/office/drawing/2014/chart" uri="{C3380CC4-5D6E-409C-BE32-E72D297353CC}">
              <c16:uniqueId val="{00000001-EB76-4DFE-B50F-42FB808497F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69.62</c:v>
                </c:pt>
                <c:pt idx="1">
                  <c:v>69.900000000000006</c:v>
                </c:pt>
                <c:pt idx="2">
                  <c:v>71.87</c:v>
                </c:pt>
                <c:pt idx="3">
                  <c:v>66.64</c:v>
                </c:pt>
                <c:pt idx="4">
                  <c:v>66.72</c:v>
                </c:pt>
              </c:numCache>
            </c:numRef>
          </c:val>
          <c:extLst>
            <c:ext xmlns:c16="http://schemas.microsoft.com/office/drawing/2014/chart" uri="{C3380CC4-5D6E-409C-BE32-E72D297353CC}">
              <c16:uniqueId val="{00000000-2D93-4CC5-9642-AA4C0F89DBD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69.680000000000007</c:v>
                </c:pt>
              </c:numCache>
            </c:numRef>
          </c:val>
          <c:smooth val="0"/>
          <c:extLst>
            <c:ext xmlns:c16="http://schemas.microsoft.com/office/drawing/2014/chart" uri="{C3380CC4-5D6E-409C-BE32-E72D297353CC}">
              <c16:uniqueId val="{00000001-2D93-4CC5-9642-AA4C0F89DBD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101.27</c:v>
                </c:pt>
                <c:pt idx="1">
                  <c:v>95.28</c:v>
                </c:pt>
                <c:pt idx="2">
                  <c:v>92.41</c:v>
                </c:pt>
                <c:pt idx="3">
                  <c:v>89.09</c:v>
                </c:pt>
                <c:pt idx="4">
                  <c:v>62.97</c:v>
                </c:pt>
              </c:numCache>
            </c:numRef>
          </c:val>
          <c:extLst>
            <c:ext xmlns:c16="http://schemas.microsoft.com/office/drawing/2014/chart" uri="{C3380CC4-5D6E-409C-BE32-E72D297353CC}">
              <c16:uniqueId val="{00000000-AF83-4DC3-9F57-114D27580D9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78.239999999999995</c:v>
                </c:pt>
              </c:numCache>
            </c:numRef>
          </c:val>
          <c:smooth val="0"/>
          <c:extLst>
            <c:ext xmlns:c16="http://schemas.microsoft.com/office/drawing/2014/chart" uri="{C3380CC4-5D6E-409C-BE32-E72D297353CC}">
              <c16:uniqueId val="{00000001-AF83-4DC3-9F57-114D27580D9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9-431E-87E4-B846EE92D60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9-431E-87E4-B846EE92D60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0F-4445-8A24-C0E6E339611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0F-4445-8A24-C0E6E339611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ED-400B-A5AD-CA5EC5CE302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ED-400B-A5AD-CA5EC5CE302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FC-43C9-823A-F944D0F87AC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FC-43C9-823A-F944D0F87AC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555.20000000000005</c:v>
                </c:pt>
                <c:pt idx="1">
                  <c:v>595.44000000000005</c:v>
                </c:pt>
                <c:pt idx="2">
                  <c:v>699.16</c:v>
                </c:pt>
                <c:pt idx="3">
                  <c:v>744.77</c:v>
                </c:pt>
                <c:pt idx="4">
                  <c:v>983.13</c:v>
                </c:pt>
              </c:numCache>
            </c:numRef>
          </c:val>
          <c:extLst>
            <c:ext xmlns:c16="http://schemas.microsoft.com/office/drawing/2014/chart" uri="{C3380CC4-5D6E-409C-BE32-E72D297353CC}">
              <c16:uniqueId val="{00000000-745F-403A-AACC-5D9A48CA236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1008.49</c:v>
                </c:pt>
              </c:numCache>
            </c:numRef>
          </c:val>
          <c:smooth val="0"/>
          <c:extLst>
            <c:ext xmlns:c16="http://schemas.microsoft.com/office/drawing/2014/chart" uri="{C3380CC4-5D6E-409C-BE32-E72D297353CC}">
              <c16:uniqueId val="{00000001-745F-403A-AACC-5D9A48CA236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70.989999999999995</c:v>
                </c:pt>
                <c:pt idx="1">
                  <c:v>71.78</c:v>
                </c:pt>
                <c:pt idx="2">
                  <c:v>68.27</c:v>
                </c:pt>
                <c:pt idx="3">
                  <c:v>56.94</c:v>
                </c:pt>
                <c:pt idx="4">
                  <c:v>52.67</c:v>
                </c:pt>
              </c:numCache>
            </c:numRef>
          </c:val>
          <c:extLst>
            <c:ext xmlns:c16="http://schemas.microsoft.com/office/drawing/2014/chart" uri="{C3380CC4-5D6E-409C-BE32-E72D297353CC}">
              <c16:uniqueId val="{00000000-11C6-46AC-B03D-0CE37DA87A3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53.79</c:v>
                </c:pt>
              </c:numCache>
            </c:numRef>
          </c:val>
          <c:smooth val="0"/>
          <c:extLst>
            <c:ext xmlns:c16="http://schemas.microsoft.com/office/drawing/2014/chart" uri="{C3380CC4-5D6E-409C-BE32-E72D297353CC}">
              <c16:uniqueId val="{00000001-11C6-46AC-B03D-0CE37DA87A3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95.61</c:v>
                </c:pt>
                <c:pt idx="1">
                  <c:v>107.69</c:v>
                </c:pt>
                <c:pt idx="2">
                  <c:v>109.95</c:v>
                </c:pt>
                <c:pt idx="3">
                  <c:v>181.15</c:v>
                </c:pt>
                <c:pt idx="4">
                  <c:v>168.34</c:v>
                </c:pt>
              </c:numCache>
            </c:numRef>
          </c:val>
          <c:extLst>
            <c:ext xmlns:c16="http://schemas.microsoft.com/office/drawing/2014/chart" uri="{C3380CC4-5D6E-409C-BE32-E72D297353CC}">
              <c16:uniqueId val="{00000000-D0E2-40EC-84A4-99E25919FEB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216.64</c:v>
                </c:pt>
              </c:numCache>
            </c:numRef>
          </c:val>
          <c:smooth val="0"/>
          <c:extLst>
            <c:ext xmlns:c16="http://schemas.microsoft.com/office/drawing/2014/chart" uri="{C3380CC4-5D6E-409C-BE32-E72D297353CC}">
              <c16:uniqueId val="{00000001-D0E2-40EC-84A4-99E25919FEB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群馬県　嬬恋村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D2</v>
      </c>
      <c r="X8" s="64"/>
      <c r="Y8" s="64"/>
      <c r="Z8" s="64"/>
      <c r="AA8" s="64"/>
      <c r="AB8" s="64"/>
      <c r="AC8" s="64"/>
      <c r="AD8" s="64" t="str">
        <f>データ!$M$6</f>
        <v>非設置</v>
      </c>
      <c r="AE8" s="64"/>
      <c r="AF8" s="64"/>
      <c r="AG8" s="64"/>
      <c r="AH8" s="64"/>
      <c r="AI8" s="64"/>
      <c r="AJ8" s="64"/>
      <c r="AK8" s="2"/>
      <c r="AL8" s="59">
        <f>データ!$R$6</f>
        <v>9117</v>
      </c>
      <c r="AM8" s="59"/>
      <c r="AN8" s="59"/>
      <c r="AO8" s="59"/>
      <c r="AP8" s="59"/>
      <c r="AQ8" s="59"/>
      <c r="AR8" s="59"/>
      <c r="AS8" s="59"/>
      <c r="AT8" s="35">
        <f>データ!$S$6</f>
        <v>337.58</v>
      </c>
      <c r="AU8" s="35"/>
      <c r="AV8" s="35"/>
      <c r="AW8" s="35"/>
      <c r="AX8" s="35"/>
      <c r="AY8" s="35"/>
      <c r="AZ8" s="35"/>
      <c r="BA8" s="35"/>
      <c r="BB8" s="35">
        <f>データ!$T$6</f>
        <v>27.01</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62</v>
      </c>
      <c r="Q10" s="35"/>
      <c r="R10" s="35"/>
      <c r="S10" s="35"/>
      <c r="T10" s="35"/>
      <c r="U10" s="35"/>
      <c r="V10" s="35"/>
      <c r="W10" s="59">
        <f>データ!$Q$6</f>
        <v>1276</v>
      </c>
      <c r="X10" s="59"/>
      <c r="Y10" s="59"/>
      <c r="Z10" s="59"/>
      <c r="AA10" s="59"/>
      <c r="AB10" s="59"/>
      <c r="AC10" s="59"/>
      <c r="AD10" s="2"/>
      <c r="AE10" s="2"/>
      <c r="AF10" s="2"/>
      <c r="AG10" s="2"/>
      <c r="AH10" s="2"/>
      <c r="AI10" s="2"/>
      <c r="AJ10" s="2"/>
      <c r="AK10" s="2"/>
      <c r="AL10" s="59">
        <f>データ!$U$6</f>
        <v>5644</v>
      </c>
      <c r="AM10" s="59"/>
      <c r="AN10" s="59"/>
      <c r="AO10" s="59"/>
      <c r="AP10" s="59"/>
      <c r="AQ10" s="59"/>
      <c r="AR10" s="59"/>
      <c r="AS10" s="59"/>
      <c r="AT10" s="35">
        <f>データ!$V$6</f>
        <v>33.74</v>
      </c>
      <c r="AU10" s="35"/>
      <c r="AV10" s="35"/>
      <c r="AW10" s="35"/>
      <c r="AX10" s="35"/>
      <c r="AY10" s="35"/>
      <c r="AZ10" s="35"/>
      <c r="BA10" s="35"/>
      <c r="BB10" s="35">
        <f>データ!$W$6</f>
        <v>167.28</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115</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114</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113</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nhtfx0s/9pgKtu/hS5HwGD+1GlHk+Jpa0jbsGm4FmQc2DV1UNgTz0Q/WZ+3kDoGlM9F7ruYsEwxcCa4BlYl7Hg==" saltValue="//9ApwiRwY7+kVdIxVCo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53</v>
      </c>
      <c r="B4" s="17"/>
      <c r="C4" s="17"/>
      <c r="D4" s="17"/>
      <c r="E4" s="17"/>
      <c r="F4" s="17"/>
      <c r="G4" s="17"/>
      <c r="H4" s="74"/>
      <c r="I4" s="75"/>
      <c r="J4" s="75"/>
      <c r="K4" s="75"/>
      <c r="L4" s="75"/>
      <c r="M4" s="75"/>
      <c r="N4" s="75"/>
      <c r="O4" s="75"/>
      <c r="P4" s="75"/>
      <c r="Q4" s="75"/>
      <c r="R4" s="75"/>
      <c r="S4" s="75"/>
      <c r="T4" s="75"/>
      <c r="U4" s="75"/>
      <c r="V4" s="75"/>
      <c r="W4" s="76"/>
      <c r="X4" s="70" t="s">
        <v>54</v>
      </c>
      <c r="Y4" s="70"/>
      <c r="Z4" s="70"/>
      <c r="AA4" s="70"/>
      <c r="AB4" s="70"/>
      <c r="AC4" s="70"/>
      <c r="AD4" s="70"/>
      <c r="AE4" s="70"/>
      <c r="AF4" s="70"/>
      <c r="AG4" s="70"/>
      <c r="AH4" s="70"/>
      <c r="AI4" s="70" t="s">
        <v>55</v>
      </c>
      <c r="AJ4" s="70"/>
      <c r="AK4" s="70"/>
      <c r="AL4" s="70"/>
      <c r="AM4" s="70"/>
      <c r="AN4" s="70"/>
      <c r="AO4" s="70"/>
      <c r="AP4" s="70"/>
      <c r="AQ4" s="70"/>
      <c r="AR4" s="70"/>
      <c r="AS4" s="70"/>
      <c r="AT4" s="70" t="s">
        <v>56</v>
      </c>
      <c r="AU4" s="70"/>
      <c r="AV4" s="70"/>
      <c r="AW4" s="70"/>
      <c r="AX4" s="70"/>
      <c r="AY4" s="70"/>
      <c r="AZ4" s="70"/>
      <c r="BA4" s="70"/>
      <c r="BB4" s="70"/>
      <c r="BC4" s="70"/>
      <c r="BD4" s="70"/>
      <c r="BE4" s="70" t="s">
        <v>57</v>
      </c>
      <c r="BF4" s="70"/>
      <c r="BG4" s="70"/>
      <c r="BH4" s="70"/>
      <c r="BI4" s="70"/>
      <c r="BJ4" s="70"/>
      <c r="BK4" s="70"/>
      <c r="BL4" s="70"/>
      <c r="BM4" s="70"/>
      <c r="BN4" s="70"/>
      <c r="BO4" s="70"/>
      <c r="BP4" s="70" t="s">
        <v>58</v>
      </c>
      <c r="BQ4" s="70"/>
      <c r="BR4" s="70"/>
      <c r="BS4" s="70"/>
      <c r="BT4" s="70"/>
      <c r="BU4" s="70"/>
      <c r="BV4" s="70"/>
      <c r="BW4" s="70"/>
      <c r="BX4" s="70"/>
      <c r="BY4" s="70"/>
      <c r="BZ4" s="70"/>
      <c r="CA4" s="70" t="s">
        <v>59</v>
      </c>
      <c r="CB4" s="70"/>
      <c r="CC4" s="70"/>
      <c r="CD4" s="70"/>
      <c r="CE4" s="70"/>
      <c r="CF4" s="70"/>
      <c r="CG4" s="70"/>
      <c r="CH4" s="70"/>
      <c r="CI4" s="70"/>
      <c r="CJ4" s="70"/>
      <c r="CK4" s="70"/>
      <c r="CL4" s="70" t="s">
        <v>60</v>
      </c>
      <c r="CM4" s="70"/>
      <c r="CN4" s="70"/>
      <c r="CO4" s="70"/>
      <c r="CP4" s="70"/>
      <c r="CQ4" s="70"/>
      <c r="CR4" s="70"/>
      <c r="CS4" s="70"/>
      <c r="CT4" s="70"/>
      <c r="CU4" s="70"/>
      <c r="CV4" s="70"/>
      <c r="CW4" s="70" t="s">
        <v>61</v>
      </c>
      <c r="CX4" s="70"/>
      <c r="CY4" s="70"/>
      <c r="CZ4" s="70"/>
      <c r="DA4" s="70"/>
      <c r="DB4" s="70"/>
      <c r="DC4" s="70"/>
      <c r="DD4" s="70"/>
      <c r="DE4" s="70"/>
      <c r="DF4" s="70"/>
      <c r="DG4" s="70"/>
      <c r="DH4" s="70" t="s">
        <v>62</v>
      </c>
      <c r="DI4" s="70"/>
      <c r="DJ4" s="70"/>
      <c r="DK4" s="70"/>
      <c r="DL4" s="70"/>
      <c r="DM4" s="70"/>
      <c r="DN4" s="70"/>
      <c r="DO4" s="70"/>
      <c r="DP4" s="70"/>
      <c r="DQ4" s="70"/>
      <c r="DR4" s="70"/>
      <c r="DS4" s="70" t="s">
        <v>63</v>
      </c>
      <c r="DT4" s="70"/>
      <c r="DU4" s="70"/>
      <c r="DV4" s="70"/>
      <c r="DW4" s="70"/>
      <c r="DX4" s="70"/>
      <c r="DY4" s="70"/>
      <c r="DZ4" s="70"/>
      <c r="EA4" s="70"/>
      <c r="EB4" s="70"/>
      <c r="EC4" s="70"/>
      <c r="ED4" s="70" t="s">
        <v>64</v>
      </c>
      <c r="EE4" s="70"/>
      <c r="EF4" s="70"/>
      <c r="EG4" s="70"/>
      <c r="EH4" s="70"/>
      <c r="EI4" s="70"/>
      <c r="EJ4" s="70"/>
      <c r="EK4" s="70"/>
      <c r="EL4" s="70"/>
      <c r="EM4" s="70"/>
      <c r="EN4" s="70"/>
    </row>
    <row r="5" spans="1:144" x14ac:dyDescent="0.2">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2">
      <c r="A6" s="15" t="s">
        <v>93</v>
      </c>
      <c r="B6" s="20">
        <f>B7</f>
        <v>2023</v>
      </c>
      <c r="C6" s="20">
        <f t="shared" ref="C6:W6" si="3">C7</f>
        <v>104256</v>
      </c>
      <c r="D6" s="20">
        <f t="shared" si="3"/>
        <v>47</v>
      </c>
      <c r="E6" s="20">
        <f t="shared" si="3"/>
        <v>1</v>
      </c>
      <c r="F6" s="20">
        <f t="shared" si="3"/>
        <v>0</v>
      </c>
      <c r="G6" s="20">
        <f t="shared" si="3"/>
        <v>0</v>
      </c>
      <c r="H6" s="20" t="str">
        <f t="shared" si="3"/>
        <v>群馬県　嬬恋村</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62</v>
      </c>
      <c r="Q6" s="21">
        <f t="shared" si="3"/>
        <v>1276</v>
      </c>
      <c r="R6" s="21">
        <f t="shared" si="3"/>
        <v>9117</v>
      </c>
      <c r="S6" s="21">
        <f t="shared" si="3"/>
        <v>337.58</v>
      </c>
      <c r="T6" s="21">
        <f t="shared" si="3"/>
        <v>27.01</v>
      </c>
      <c r="U6" s="21">
        <f t="shared" si="3"/>
        <v>5644</v>
      </c>
      <c r="V6" s="21">
        <f t="shared" si="3"/>
        <v>33.74</v>
      </c>
      <c r="W6" s="21">
        <f t="shared" si="3"/>
        <v>167.28</v>
      </c>
      <c r="X6" s="22">
        <f>IF(X7="",NA(),X7)</f>
        <v>101.27</v>
      </c>
      <c r="Y6" s="22">
        <f t="shared" ref="Y6:AG6" si="4">IF(Y7="",NA(),Y7)</f>
        <v>95.28</v>
      </c>
      <c r="Z6" s="22">
        <f t="shared" si="4"/>
        <v>92.41</v>
      </c>
      <c r="AA6" s="22">
        <f t="shared" si="4"/>
        <v>89.09</v>
      </c>
      <c r="AB6" s="22">
        <f t="shared" si="4"/>
        <v>62.97</v>
      </c>
      <c r="AC6" s="22">
        <f t="shared" si="4"/>
        <v>72.760000000000005</v>
      </c>
      <c r="AD6" s="22">
        <f t="shared" si="4"/>
        <v>82.57</v>
      </c>
      <c r="AE6" s="22">
        <f t="shared" si="4"/>
        <v>81.17</v>
      </c>
      <c r="AF6" s="22">
        <f t="shared" si="4"/>
        <v>76.28</v>
      </c>
      <c r="AG6" s="22">
        <f t="shared" si="4"/>
        <v>78.239999999999995</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555.20000000000005</v>
      </c>
      <c r="BF6" s="22">
        <f t="shared" ref="BF6:BN6" si="7">IF(BF7="",NA(),BF7)</f>
        <v>595.44000000000005</v>
      </c>
      <c r="BG6" s="22">
        <f t="shared" si="7"/>
        <v>699.16</v>
      </c>
      <c r="BH6" s="22">
        <f t="shared" si="7"/>
        <v>744.77</v>
      </c>
      <c r="BI6" s="22">
        <f t="shared" si="7"/>
        <v>983.13</v>
      </c>
      <c r="BJ6" s="22">
        <f t="shared" si="7"/>
        <v>1245.46</v>
      </c>
      <c r="BK6" s="22">
        <f t="shared" si="7"/>
        <v>834.1</v>
      </c>
      <c r="BL6" s="22">
        <f t="shared" si="7"/>
        <v>853.42</v>
      </c>
      <c r="BM6" s="22">
        <f t="shared" si="7"/>
        <v>906.61</v>
      </c>
      <c r="BN6" s="22">
        <f t="shared" si="7"/>
        <v>1008.49</v>
      </c>
      <c r="BO6" s="21" t="str">
        <f>IF(BO7="","",IF(BO7="-","【-】","【"&amp;SUBSTITUTE(TEXT(BO7,"#,##0.00"),"-","△")&amp;"】"))</f>
        <v>【1,045.20】</v>
      </c>
      <c r="BP6" s="22">
        <f>IF(BP7="",NA(),BP7)</f>
        <v>70.989999999999995</v>
      </c>
      <c r="BQ6" s="22">
        <f t="shared" ref="BQ6:BY6" si="8">IF(BQ7="",NA(),BQ7)</f>
        <v>71.78</v>
      </c>
      <c r="BR6" s="22">
        <f t="shared" si="8"/>
        <v>68.27</v>
      </c>
      <c r="BS6" s="22">
        <f t="shared" si="8"/>
        <v>56.94</v>
      </c>
      <c r="BT6" s="22">
        <f t="shared" si="8"/>
        <v>52.67</v>
      </c>
      <c r="BU6" s="22">
        <f t="shared" si="8"/>
        <v>51.08</v>
      </c>
      <c r="BV6" s="22">
        <f t="shared" si="8"/>
        <v>64.44</v>
      </c>
      <c r="BW6" s="22">
        <f t="shared" si="8"/>
        <v>60.53</v>
      </c>
      <c r="BX6" s="22">
        <f t="shared" si="8"/>
        <v>56.38</v>
      </c>
      <c r="BY6" s="22">
        <f t="shared" si="8"/>
        <v>53.79</v>
      </c>
      <c r="BZ6" s="21" t="str">
        <f>IF(BZ7="","",IF(BZ7="-","【-】","【"&amp;SUBSTITUTE(TEXT(BZ7,"#,##0.00"),"-","△")&amp;"】"))</f>
        <v>【49.51】</v>
      </c>
      <c r="CA6" s="22">
        <f>IF(CA7="",NA(),CA7)</f>
        <v>95.61</v>
      </c>
      <c r="CB6" s="22">
        <f t="shared" ref="CB6:CJ6" si="9">IF(CB7="",NA(),CB7)</f>
        <v>107.69</v>
      </c>
      <c r="CC6" s="22">
        <f t="shared" si="9"/>
        <v>109.95</v>
      </c>
      <c r="CD6" s="22">
        <f t="shared" si="9"/>
        <v>181.15</v>
      </c>
      <c r="CE6" s="22">
        <f t="shared" si="9"/>
        <v>168.34</v>
      </c>
      <c r="CF6" s="22">
        <f t="shared" si="9"/>
        <v>262.13</v>
      </c>
      <c r="CG6" s="22">
        <f t="shared" si="9"/>
        <v>197.14</v>
      </c>
      <c r="CH6" s="22">
        <f t="shared" si="9"/>
        <v>210.72</v>
      </c>
      <c r="CI6" s="22">
        <f t="shared" si="9"/>
        <v>227.71</v>
      </c>
      <c r="CJ6" s="22">
        <f t="shared" si="9"/>
        <v>216.64</v>
      </c>
      <c r="CK6" s="21" t="str">
        <f>IF(CK7="","",IF(CK7="-","【-】","【"&amp;SUBSTITUTE(TEXT(CK7,"#,##0.00"),"-","△")&amp;"】"))</f>
        <v>【317.14】</v>
      </c>
      <c r="CL6" s="22">
        <f>IF(CL7="",NA(),CL7)</f>
        <v>58.47</v>
      </c>
      <c r="CM6" s="22">
        <f t="shared" ref="CM6:CU6" si="10">IF(CM7="",NA(),CM7)</f>
        <v>50.1</v>
      </c>
      <c r="CN6" s="22">
        <f t="shared" si="10"/>
        <v>50.77</v>
      </c>
      <c r="CO6" s="22">
        <f t="shared" si="10"/>
        <v>40.01</v>
      </c>
      <c r="CP6" s="22">
        <f t="shared" si="10"/>
        <v>38.71</v>
      </c>
      <c r="CQ6" s="22">
        <f t="shared" si="10"/>
        <v>54.9</v>
      </c>
      <c r="CR6" s="22">
        <f t="shared" si="10"/>
        <v>55.7</v>
      </c>
      <c r="CS6" s="22">
        <f t="shared" si="10"/>
        <v>54.87</v>
      </c>
      <c r="CT6" s="22">
        <f t="shared" si="10"/>
        <v>54.82</v>
      </c>
      <c r="CU6" s="22">
        <f t="shared" si="10"/>
        <v>55</v>
      </c>
      <c r="CV6" s="21" t="str">
        <f>IF(CV7="","",IF(CV7="-","【-】","【"&amp;SUBSTITUTE(TEXT(CV7,"#,##0.00"),"-","△")&amp;"】"))</f>
        <v>【55.00】</v>
      </c>
      <c r="CW6" s="22">
        <f>IF(CW7="",NA(),CW7)</f>
        <v>69.62</v>
      </c>
      <c r="CX6" s="22">
        <f t="shared" ref="CX6:DF6" si="11">IF(CX7="",NA(),CX7)</f>
        <v>69.900000000000006</v>
      </c>
      <c r="CY6" s="22">
        <f t="shared" si="11"/>
        <v>71.87</v>
      </c>
      <c r="CZ6" s="22">
        <f t="shared" si="11"/>
        <v>66.64</v>
      </c>
      <c r="DA6" s="22">
        <f t="shared" si="11"/>
        <v>66.72</v>
      </c>
      <c r="DB6" s="22">
        <f t="shared" si="11"/>
        <v>74.27</v>
      </c>
      <c r="DC6" s="22">
        <f t="shared" si="11"/>
        <v>71.81</v>
      </c>
      <c r="DD6" s="22">
        <f t="shared" si="11"/>
        <v>71.819999999999993</v>
      </c>
      <c r="DE6" s="22">
        <f t="shared" si="11"/>
        <v>71.010000000000005</v>
      </c>
      <c r="DF6" s="22">
        <f t="shared" si="11"/>
        <v>69.680000000000007</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1.19</v>
      </c>
      <c r="EE6" s="22">
        <f t="shared" ref="EE6:EM6" si="14">IF(EE7="",NA(),EE7)</f>
        <v>1.19</v>
      </c>
      <c r="EF6" s="22">
        <f t="shared" si="14"/>
        <v>0.46</v>
      </c>
      <c r="EG6" s="22">
        <f t="shared" si="14"/>
        <v>0.96</v>
      </c>
      <c r="EH6" s="22">
        <f t="shared" si="14"/>
        <v>0.47</v>
      </c>
      <c r="EI6" s="22">
        <f t="shared" si="14"/>
        <v>0.52</v>
      </c>
      <c r="EJ6" s="22">
        <f t="shared" si="14"/>
        <v>1.48</v>
      </c>
      <c r="EK6" s="22">
        <f t="shared" si="14"/>
        <v>0.45</v>
      </c>
      <c r="EL6" s="22">
        <f t="shared" si="14"/>
        <v>0.35</v>
      </c>
      <c r="EM6" s="22">
        <f t="shared" si="14"/>
        <v>0.18</v>
      </c>
      <c r="EN6" s="21" t="str">
        <f>IF(EN7="","",IF(EN7="-","【-】","【"&amp;SUBSTITUTE(TEXT(EN7,"#,##0.00"),"-","△")&amp;"】"))</f>
        <v>【0.40】</v>
      </c>
    </row>
    <row r="7" spans="1:144" s="23" customFormat="1" x14ac:dyDescent="0.2">
      <c r="A7" s="15"/>
      <c r="B7" s="24">
        <v>2023</v>
      </c>
      <c r="C7" s="24">
        <v>104256</v>
      </c>
      <c r="D7" s="24">
        <v>47</v>
      </c>
      <c r="E7" s="24">
        <v>1</v>
      </c>
      <c r="F7" s="24">
        <v>0</v>
      </c>
      <c r="G7" s="24">
        <v>0</v>
      </c>
      <c r="H7" s="24" t="s">
        <v>94</v>
      </c>
      <c r="I7" s="24" t="s">
        <v>95</v>
      </c>
      <c r="J7" s="24" t="s">
        <v>96</v>
      </c>
      <c r="K7" s="24" t="s">
        <v>97</v>
      </c>
      <c r="L7" s="24" t="s">
        <v>98</v>
      </c>
      <c r="M7" s="24" t="s">
        <v>99</v>
      </c>
      <c r="N7" s="25" t="s">
        <v>100</v>
      </c>
      <c r="O7" s="25" t="s">
        <v>101</v>
      </c>
      <c r="P7" s="25">
        <v>62</v>
      </c>
      <c r="Q7" s="25">
        <v>1276</v>
      </c>
      <c r="R7" s="25">
        <v>9117</v>
      </c>
      <c r="S7" s="25">
        <v>337.58</v>
      </c>
      <c r="T7" s="25">
        <v>27.01</v>
      </c>
      <c r="U7" s="25">
        <v>5644</v>
      </c>
      <c r="V7" s="25">
        <v>33.74</v>
      </c>
      <c r="W7" s="25">
        <v>167.28</v>
      </c>
      <c r="X7" s="25">
        <v>101.27</v>
      </c>
      <c r="Y7" s="25">
        <v>95.28</v>
      </c>
      <c r="Z7" s="25">
        <v>92.41</v>
      </c>
      <c r="AA7" s="25">
        <v>89.09</v>
      </c>
      <c r="AB7" s="25">
        <v>62.97</v>
      </c>
      <c r="AC7" s="25">
        <v>72.760000000000005</v>
      </c>
      <c r="AD7" s="25">
        <v>82.57</v>
      </c>
      <c r="AE7" s="25">
        <v>81.17</v>
      </c>
      <c r="AF7" s="25">
        <v>76.28</v>
      </c>
      <c r="AG7" s="25">
        <v>78.239999999999995</v>
      </c>
      <c r="AH7" s="25">
        <v>76.13</v>
      </c>
      <c r="AI7" s="25"/>
      <c r="AJ7" s="25"/>
      <c r="AK7" s="25"/>
      <c r="AL7" s="25"/>
      <c r="AM7" s="25"/>
      <c r="AN7" s="25"/>
      <c r="AO7" s="25"/>
      <c r="AP7" s="25"/>
      <c r="AQ7" s="25"/>
      <c r="AR7" s="25"/>
      <c r="AS7" s="25"/>
      <c r="AT7" s="25"/>
      <c r="AU7" s="25"/>
      <c r="AV7" s="25"/>
      <c r="AW7" s="25"/>
      <c r="AX7" s="25"/>
      <c r="AY7" s="25"/>
      <c r="AZ7" s="25"/>
      <c r="BA7" s="25"/>
      <c r="BB7" s="25"/>
      <c r="BC7" s="25"/>
      <c r="BD7" s="25"/>
      <c r="BE7" s="25">
        <v>555.20000000000005</v>
      </c>
      <c r="BF7" s="25">
        <v>595.44000000000005</v>
      </c>
      <c r="BG7" s="25">
        <v>699.16</v>
      </c>
      <c r="BH7" s="25">
        <v>744.77</v>
      </c>
      <c r="BI7" s="25">
        <v>983.13</v>
      </c>
      <c r="BJ7" s="25">
        <v>1245.46</v>
      </c>
      <c r="BK7" s="25">
        <v>834.1</v>
      </c>
      <c r="BL7" s="25">
        <v>853.42</v>
      </c>
      <c r="BM7" s="25">
        <v>906.61</v>
      </c>
      <c r="BN7" s="25">
        <v>1008.49</v>
      </c>
      <c r="BO7" s="25">
        <v>1045.2</v>
      </c>
      <c r="BP7" s="25">
        <v>70.989999999999995</v>
      </c>
      <c r="BQ7" s="25">
        <v>71.78</v>
      </c>
      <c r="BR7" s="25">
        <v>68.27</v>
      </c>
      <c r="BS7" s="25">
        <v>56.94</v>
      </c>
      <c r="BT7" s="25">
        <v>52.67</v>
      </c>
      <c r="BU7" s="25">
        <v>51.08</v>
      </c>
      <c r="BV7" s="25">
        <v>64.44</v>
      </c>
      <c r="BW7" s="25">
        <v>60.53</v>
      </c>
      <c r="BX7" s="25">
        <v>56.38</v>
      </c>
      <c r="BY7" s="25">
        <v>53.79</v>
      </c>
      <c r="BZ7" s="25">
        <v>49.51</v>
      </c>
      <c r="CA7" s="25">
        <v>95.61</v>
      </c>
      <c r="CB7" s="25">
        <v>107.69</v>
      </c>
      <c r="CC7" s="25">
        <v>109.95</v>
      </c>
      <c r="CD7" s="25">
        <v>181.15</v>
      </c>
      <c r="CE7" s="25">
        <v>168.34</v>
      </c>
      <c r="CF7" s="25">
        <v>262.13</v>
      </c>
      <c r="CG7" s="25">
        <v>197.14</v>
      </c>
      <c r="CH7" s="25">
        <v>210.72</v>
      </c>
      <c r="CI7" s="25">
        <v>227.71</v>
      </c>
      <c r="CJ7" s="25">
        <v>216.64</v>
      </c>
      <c r="CK7" s="25">
        <v>317.14</v>
      </c>
      <c r="CL7" s="25">
        <v>58.47</v>
      </c>
      <c r="CM7" s="25">
        <v>50.1</v>
      </c>
      <c r="CN7" s="25">
        <v>50.77</v>
      </c>
      <c r="CO7" s="25">
        <v>40.01</v>
      </c>
      <c r="CP7" s="25">
        <v>38.71</v>
      </c>
      <c r="CQ7" s="25">
        <v>54.9</v>
      </c>
      <c r="CR7" s="25">
        <v>55.7</v>
      </c>
      <c r="CS7" s="25">
        <v>54.87</v>
      </c>
      <c r="CT7" s="25">
        <v>54.82</v>
      </c>
      <c r="CU7" s="25">
        <v>55</v>
      </c>
      <c r="CV7" s="25">
        <v>55</v>
      </c>
      <c r="CW7" s="25">
        <v>69.62</v>
      </c>
      <c r="CX7" s="25">
        <v>69.900000000000006</v>
      </c>
      <c r="CY7" s="25">
        <v>71.87</v>
      </c>
      <c r="CZ7" s="25">
        <v>66.64</v>
      </c>
      <c r="DA7" s="25">
        <v>66.72</v>
      </c>
      <c r="DB7" s="25">
        <v>74.27</v>
      </c>
      <c r="DC7" s="25">
        <v>71.81</v>
      </c>
      <c r="DD7" s="25">
        <v>71.819999999999993</v>
      </c>
      <c r="DE7" s="25">
        <v>71.010000000000005</v>
      </c>
      <c r="DF7" s="25">
        <v>69.680000000000007</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1.19</v>
      </c>
      <c r="EE7" s="25">
        <v>1.19</v>
      </c>
      <c r="EF7" s="25">
        <v>0.46</v>
      </c>
      <c r="EG7" s="25">
        <v>0.96</v>
      </c>
      <c r="EH7" s="25">
        <v>0.47</v>
      </c>
      <c r="EI7" s="25">
        <v>0.52</v>
      </c>
      <c r="EJ7" s="25">
        <v>1.48</v>
      </c>
      <c r="EK7" s="25">
        <v>0.45</v>
      </c>
      <c r="EL7" s="25">
        <v>0.35</v>
      </c>
      <c r="EM7" s="25">
        <v>0.18</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45</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110</v>
      </c>
      <c r="D13" t="s">
        <v>110</v>
      </c>
      <c r="E13" t="s">
        <v>111</v>
      </c>
      <c r="F13" t="s">
        <v>110</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2025-02-06T09:26:35Z</cp:lastPrinted>
  <dcterms:created xsi:type="dcterms:W3CDTF">2025-01-24T06:39:47Z</dcterms:created>
  <dcterms:modified xsi:type="dcterms:W3CDTF">2025-02-27T07:02:53Z</dcterms:modified>
  <cp:category/>
</cp:coreProperties>
</file>