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FA2693A-25F8-4EA6-A488-11B652782157}" xr6:coauthVersionLast="47" xr6:coauthVersionMax="47" xr10:uidLastSave="{00000000-0000-0000-0000-000000000000}"/>
  <workbookProtection workbookAlgorithmName="SHA-512" workbookHashValue="vT8z9CX4+IBl11fyt/gEu2qxLFoUNvld9honzzZSbWiTlqVXs2YYMkC40kuRcK00O4oZ+nKaq2lGnWGUaCcM5Q==" workbookSaltValue="K7IhIacnnKmbIdr5L4Jr4g=="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FC7" i="5"/>
  <c r="FB7" i="5"/>
  <c r="LK79" i="4" s="1"/>
  <c r="FA7" i="5"/>
  <c r="KV79" i="4" s="1"/>
  <c r="EZ7" i="5"/>
  <c r="EX7" i="5"/>
  <c r="JB80" i="4" s="1"/>
  <c r="EW7" i="5"/>
  <c r="IM80" i="4" s="1"/>
  <c r="EV7" i="5"/>
  <c r="HX80" i="4" s="1"/>
  <c r="EU7" i="5"/>
  <c r="ET7" i="5"/>
  <c r="ES7" i="5"/>
  <c r="JB79" i="4" s="1"/>
  <c r="ER7" i="5"/>
  <c r="EQ7" i="5"/>
  <c r="HX79" i="4" s="1"/>
  <c r="EP7" i="5"/>
  <c r="HI79" i="4" s="1"/>
  <c r="EO7" i="5"/>
  <c r="GT79" i="4" s="1"/>
  <c r="EM7" i="5"/>
  <c r="EL7" i="5"/>
  <c r="EK7" i="5"/>
  <c r="EJ7" i="5"/>
  <c r="DV80" i="4" s="1"/>
  <c r="EI7" i="5"/>
  <c r="EH7" i="5"/>
  <c r="FO79" i="4" s="1"/>
  <c r="EG7" i="5"/>
  <c r="EZ79" i="4" s="1"/>
  <c r="EF7" i="5"/>
  <c r="EK79" i="4" s="1"/>
  <c r="EE7" i="5"/>
  <c r="DV79" i="4" s="1"/>
  <c r="ED7" i="5"/>
  <c r="EB7" i="5"/>
  <c r="EA7" i="5"/>
  <c r="BI80" i="4" s="1"/>
  <c r="DZ7" i="5"/>
  <c r="AT80" i="4" s="1"/>
  <c r="DY7" i="5"/>
  <c r="AE80" i="4" s="1"/>
  <c r="DX7" i="5"/>
  <c r="P80" i="4" s="1"/>
  <c r="DW7" i="5"/>
  <c r="BX79" i="4" s="1"/>
  <c r="DV7" i="5"/>
  <c r="BI79" i="4" s="1"/>
  <c r="DU7" i="5"/>
  <c r="DT7" i="5"/>
  <c r="DS7" i="5"/>
  <c r="P79" i="4" s="1"/>
  <c r="DQ7" i="5"/>
  <c r="MN56" i="4" s="1"/>
  <c r="DP7" i="5"/>
  <c r="DO7" i="5"/>
  <c r="LJ56" i="4" s="1"/>
  <c r="DN7" i="5"/>
  <c r="KU56" i="4" s="1"/>
  <c r="DM7" i="5"/>
  <c r="KF56" i="4" s="1"/>
  <c r="DL7" i="5"/>
  <c r="DK7" i="5"/>
  <c r="DJ7" i="5"/>
  <c r="LJ55" i="4" s="1"/>
  <c r="DI7" i="5"/>
  <c r="KU55" i="4" s="1"/>
  <c r="DH7" i="5"/>
  <c r="KF55" i="4" s="1"/>
  <c r="DF7" i="5"/>
  <c r="IZ56" i="4" s="1"/>
  <c r="DE7" i="5"/>
  <c r="IK56" i="4" s="1"/>
  <c r="DD7" i="5"/>
  <c r="HV56" i="4" s="1"/>
  <c r="DC7" i="5"/>
  <c r="DB7" i="5"/>
  <c r="DA7" i="5"/>
  <c r="IZ55" i="4" s="1"/>
  <c r="CZ7" i="5"/>
  <c r="CY7" i="5"/>
  <c r="CX7" i="5"/>
  <c r="CW7" i="5"/>
  <c r="GR55" i="4" s="1"/>
  <c r="CU7" i="5"/>
  <c r="FL56" i="4" s="1"/>
  <c r="CT7" i="5"/>
  <c r="CS7" i="5"/>
  <c r="CR7" i="5"/>
  <c r="DS56" i="4" s="1"/>
  <c r="CQ7" i="5"/>
  <c r="DD56" i="4" s="1"/>
  <c r="CP7" i="5"/>
  <c r="FL55" i="4" s="1"/>
  <c r="CO7" i="5"/>
  <c r="EW55" i="4" s="1"/>
  <c r="CN7" i="5"/>
  <c r="EH55" i="4" s="1"/>
  <c r="CM7" i="5"/>
  <c r="DS55" i="4" s="1"/>
  <c r="CL7" i="5"/>
  <c r="CJ7" i="5"/>
  <c r="CI7" i="5"/>
  <c r="CH7" i="5"/>
  <c r="AT56" i="4" s="1"/>
  <c r="CG7" i="5"/>
  <c r="AE56" i="4" s="1"/>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KF33" i="4" s="1"/>
  <c r="BN7" i="5"/>
  <c r="BM7" i="5"/>
  <c r="IK34" i="4" s="1"/>
  <c r="BL7" i="5"/>
  <c r="HV34" i="4" s="1"/>
  <c r="BK7" i="5"/>
  <c r="BJ7" i="5"/>
  <c r="BI7" i="5"/>
  <c r="IZ33" i="4" s="1"/>
  <c r="BH7" i="5"/>
  <c r="BG7" i="5"/>
  <c r="BF7" i="5"/>
  <c r="BE7" i="5"/>
  <c r="GR33" i="4" s="1"/>
  <c r="BC7" i="5"/>
  <c r="BB7" i="5"/>
  <c r="BA7" i="5"/>
  <c r="AZ7" i="5"/>
  <c r="DS34" i="4" s="1"/>
  <c r="AY7" i="5"/>
  <c r="AX7" i="5"/>
  <c r="AW7" i="5"/>
  <c r="EW33" i="4" s="1"/>
  <c r="AV7" i="5"/>
  <c r="AU7" i="5"/>
  <c r="DS33" i="4" s="1"/>
  <c r="AT7" i="5"/>
  <c r="AR7" i="5"/>
  <c r="AQ7" i="5"/>
  <c r="BI34" i="4" s="1"/>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M6" i="5"/>
  <c r="CN8" i="4" s="1"/>
  <c r="L6" i="5"/>
  <c r="K6" i="5"/>
  <c r="B8" i="4" s="1"/>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E90" i="4"/>
  <c r="D90" i="4"/>
  <c r="HI80" i="4"/>
  <c r="GT80" i="4"/>
  <c r="FO80" i="4"/>
  <c r="EZ80" i="4"/>
  <c r="EK80" i="4"/>
  <c r="DG80" i="4"/>
  <c r="BX80" i="4"/>
  <c r="MO79" i="4"/>
  <c r="LZ79" i="4"/>
  <c r="KG79" i="4"/>
  <c r="IM79" i="4"/>
  <c r="DG79" i="4"/>
  <c r="AT79" i="4"/>
  <c r="AE79" i="4"/>
  <c r="LY56" i="4"/>
  <c r="HG56" i="4"/>
  <c r="GR56" i="4"/>
  <c r="EW56" i="4"/>
  <c r="EH56" i="4"/>
  <c r="BX56" i="4"/>
  <c r="BI56" i="4"/>
  <c r="MN55" i="4"/>
  <c r="LY55" i="4"/>
  <c r="IK55" i="4"/>
  <c r="HV55" i="4"/>
  <c r="HG55" i="4"/>
  <c r="DD55" i="4"/>
  <c r="AT55" i="4"/>
  <c r="AE55" i="4"/>
  <c r="LY34" i="4"/>
  <c r="LJ34" i="4"/>
  <c r="IZ34" i="4"/>
  <c r="HG34" i="4"/>
  <c r="GR34" i="4"/>
  <c r="FL34" i="4"/>
  <c r="EW34" i="4"/>
  <c r="EH34" i="4"/>
  <c r="DD34" i="4"/>
  <c r="BX34" i="4"/>
  <c r="AE34" i="4"/>
  <c r="MN33" i="4"/>
  <c r="LY33" i="4"/>
  <c r="IK33" i="4"/>
  <c r="HV33" i="4"/>
  <c r="HG33" i="4"/>
  <c r="FL33" i="4"/>
  <c r="EH33" i="4"/>
  <c r="DD33" i="4"/>
  <c r="AT33" i="4"/>
  <c r="AE33" i="4"/>
  <c r="CN12" i="4"/>
  <c r="AU12" i="4"/>
  <c r="LP10" i="4"/>
  <c r="EG8" i="4"/>
  <c r="AU8" i="4"/>
  <c r="F11" i="5" l="1"/>
  <c r="B11" i="5"/>
  <c r="E11" i="5"/>
  <c r="D11" i="5"/>
  <c r="C11" i="5"/>
  <c r="HX78" i="4" l="1"/>
  <c r="HV54" i="4"/>
  <c r="HV32" i="4"/>
  <c r="EK78" i="4"/>
  <c r="EH54" i="4"/>
  <c r="EH32" i="4"/>
  <c r="AT78" i="4"/>
  <c r="AT54" i="4"/>
  <c r="LJ32" i="4"/>
  <c r="LJ54" i="4"/>
  <c r="AT32" i="4"/>
  <c r="LK78" i="4"/>
  <c r="EZ78" i="4"/>
  <c r="EW54" i="4"/>
  <c r="EW32" i="4"/>
  <c r="BI78" i="4"/>
  <c r="BI54" i="4"/>
  <c r="BI32" i="4"/>
  <c r="LZ78" i="4"/>
  <c r="LY54" i="4"/>
  <c r="LY32" i="4"/>
  <c r="IM78" i="4"/>
  <c r="IK32" i="4"/>
  <c r="IK54" i="4"/>
  <c r="P78" i="4"/>
  <c r="P54" i="4"/>
  <c r="P32" i="4"/>
  <c r="KG78" i="4"/>
  <c r="KF54" i="4"/>
  <c r="KF32" i="4"/>
  <c r="GT78" i="4"/>
  <c r="GR54" i="4"/>
  <c r="GR32" i="4"/>
  <c r="DD54" i="4"/>
  <c r="DD32" i="4"/>
  <c r="DG78" i="4"/>
  <c r="KV78" i="4"/>
  <c r="KU54" i="4"/>
  <c r="KU32" i="4"/>
  <c r="HI78" i="4"/>
  <c r="HG54" i="4"/>
  <c r="HG32" i="4"/>
  <c r="DV78" i="4"/>
  <c r="DS54" i="4"/>
  <c r="AE78" i="4"/>
  <c r="DS32" i="4"/>
  <c r="AE32" i="4"/>
  <c r="AE54" i="4"/>
  <c r="BX78" i="4"/>
  <c r="BX54" i="4"/>
  <c r="BX32" i="4"/>
  <c r="MO78" i="4"/>
  <c r="MN54" i="4"/>
  <c r="MN32" i="4"/>
  <c r="JB78" i="4"/>
  <c r="IZ54" i="4"/>
  <c r="IZ32" i="4"/>
  <c r="FL54" i="4"/>
  <c r="FO78" i="4"/>
  <c r="FL32" i="4"/>
</calcChain>
</file>

<file path=xl/sharedStrings.xml><?xml version="1.0" encoding="utf-8"?>
<sst xmlns="http://schemas.openxmlformats.org/spreadsheetml/2006/main" count="344" uniqueCount="191">
  <si>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</si>
  <si>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</si>
  <si>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</si>
  <si>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</si>
  <si>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</si>
  <si>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</si>
  <si>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</si>
  <si>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</si>
  <si>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</si>
  <si>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</si>
  <si>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</si>
  <si>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</si>
  <si>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</si>
  <si>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</si>
  <si>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</si>
  <si>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</si>
  <si>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</si>
  <si>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</si>
  <si>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</si>
  <si>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</si>
  <si>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</si>
  <si>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</si>
  <si>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</si>
  <si>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</si>
  <si>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</si>
  <si>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</si>
  <si>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</si>
  <si>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</si>
  <si>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</si>
  <si>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</si>
  <si>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</si>
  <si>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</si>
  <si>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</si>
  <si>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</si>
  <si>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</si>
  <si>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</si>
  <si>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</si>
  <si>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</si>
  <si>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</si>
  <si>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</si>
  <si>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</si>
  <si>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</si>
  <si>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</si>
  <si>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</si>
  <si>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</si>
  <si>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</si>
  <si>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</si>
  <si>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</si>
  <si>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</si>
  <si>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</si>
  <si>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</si>
  <si>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</si>
  <si>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</si>
  <si>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</si>
  <si>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</si>
  <si>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</si>
  <si>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</si>
  <si>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</si>
  <si>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</si>
  <si>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</si>
  <si>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</si>
  <si>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</si>
  <si>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</si>
  <si>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</si>
  <si>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</si>
  <si>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</si>
  <si>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</si>
  <si>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</si>
  <si>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</si>
  <si>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</si>
  <si>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</si>
  <si>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</si>
  <si>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</si>
  <si>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</si>
  <si>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</si>
  <si>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</si>
  <si>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</si>
  <si>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</si>
  <si>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</si>
  <si>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</si>
  <si>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</si>
  <si>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</si>
  <si>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</si>
  <si>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</si>
  <si>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</si>
  <si>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</si>
  <si>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</si>
  <si>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</si>
  <si>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</si>
  <si>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</si>
  <si>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</si>
  <si>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</si>
  <si>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</si>
  <si>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</si>
  <si>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</si>
  <si>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</si>
  <si>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</si>
  <si>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</si>
  <si>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</si>
  <si>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</si>
  <si>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</si>
  <si>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</si>
  <si>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</si>
  <si>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</si>
  <si>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</si>
  <si>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</si>
  <si>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</si>
  <si>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</si>
  <si>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</si>
  <si>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</si>
  <si>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</si>
  <si>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</si>
  <si>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</si>
  <si>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</si>
  <si>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</si>
  <si>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</si>
  <si>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</si>
  <si>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</si>
  <si>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</si>
  <si>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</si>
  <si>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</si>
  <si>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</si>
  <si>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</si>
  <si>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</si>
  <si>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</si>
  <si>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</si>
  <si>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</si>
  <si>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</si>
  <si>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</si>
  <si>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</si>
  <si>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</si>
  <si>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</si>
  <si>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</si>
  <si>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</si>
  <si>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</si>
  <si>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</si>
  <si>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</si>
  <si>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</si>
  <si>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</si>
  <si>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</si>
  <si>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</si>
  <si>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</si>
  <si>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</si>
  <si>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</si>
  <si>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</si>
  <si>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</si>
  <si>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</si>
  <si>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</si>
  <si>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</si>
  <si>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</si>
  <si>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</si>
  <si>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</si>
  <si>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</si>
  <si>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</si>
  <si>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</si>
  <si>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</si>
  <si>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</si>
  <si>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</si>
  <si>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</si>
  <si>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</si>
  <si>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</si>
  <si>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</si>
  <si>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当該値(N-2)</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</si>
  <si>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</si>
  <si>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</si>
  <si>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</si>
  <si>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</si>
  <si>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</si>
  <si>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群馬県</t>
  </si>
  <si>
    <t>邑楽館林医療企業団</t>
  </si>
  <si>
    <t>公立館林厚生病院</t>
  </si>
  <si>
    <t>条例全部</t>
  </si>
  <si>
    <t>病院事業</t>
  </si>
  <si>
    <t>一般病院</t>
  </si>
  <si>
    <t>300床以上～400床未満</t>
  </si>
  <si>
    <t>自治体職員</t>
  </si>
  <si>
    <t>直営</t>
  </si>
  <si>
    <t>対象</t>
  </si>
  <si>
    <t>ド 透 訓 ガ</t>
  </si>
  <si>
    <t>救 臨 感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</si>
  <si>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</si>
  <si>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</si>
  <si>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</si>
  <si>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</si>
  <si>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</si>
  <si>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</si>
  <si>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</si>
  <si>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邑楽館林地域の中核病院として、救急や急性期疾患の治療をはじめ、回復期リハビリテーションや地域包括ケアを行う病棟を備えており、急性期から在宅を見据えたリハビリまで提供可能な体制を有している。さらに災害拠点病院として災害派遣医療チームの組織や、第二種感染症指定医療機関として感染症病棟を整備するなど、緊急事態に対して地域の安心・安全を確保する役割を担っている。
　また、地域の中核病院として、地域の患者に対し適正な医療を継続して提供するため、病医院等との連携を推進・強化する役割も有している。</t>
    <rPh sb="187" eb="189">
      <t>チイキ</t>
    </rPh>
    <rPh sb="190" eb="194">
      <t>チュウカクビョウイン</t>
    </rPh>
    <rPh sb="198" eb="200">
      <t>チイキ</t>
    </rPh>
    <rPh sb="201" eb="203">
      <t>カンジャ</t>
    </rPh>
    <rPh sb="204" eb="205">
      <t>タイ</t>
    </rPh>
    <rPh sb="206" eb="208">
      <t>テキセイ</t>
    </rPh>
    <rPh sb="209" eb="211">
      <t>イリョウ</t>
    </rPh>
    <rPh sb="212" eb="214">
      <t>ケイゾク</t>
    </rPh>
    <rPh sb="216" eb="218">
      <t>テイキョウ</t>
    </rPh>
    <rPh sb="235" eb="237">
      <t>キョウカ</t>
    </rPh>
    <rPh sb="239" eb="241">
      <t>ヤクワリ</t>
    </rPh>
    <rPh sb="242" eb="243">
      <t>ユウ</t>
    </rPh>
    <phoneticPr fontId="5"/>
  </si>
  <si>
    <t>　医業収益は前年度に比べ改善しており、それに伴い④病床利用率、⑤入院患者1人1日当たり収益及び⑥外来患者1人1日当たり収益は、微増であるが改善が図られた。しかし、医業費用である職員給与費、材料費が前年度に比べ増加したことにより、⑦職員給与費対医業収益比率、⑧材料費対医業収益比率が増加となった。このように前年度に比べ、医業収益は増収となったものの、医業費用の増加がそれを上回る結果となり、②医業収支比率が減少することとなった。さらに新型コロナ感染症補助金の減少もあり、①経常収支比率が減少することとなり、⑨累積欠損金比率が増加することとなったが、全国平均は下回っている。</t>
    <rPh sb="1" eb="3">
      <t>イギョウ</t>
    </rPh>
    <rPh sb="3" eb="5">
      <t>シュウエキ</t>
    </rPh>
    <rPh sb="6" eb="9">
      <t>ゼンネンド</t>
    </rPh>
    <rPh sb="10" eb="11">
      <t>クラ</t>
    </rPh>
    <rPh sb="12" eb="14">
      <t>カイゼン</t>
    </rPh>
    <rPh sb="22" eb="23">
      <t>トモナ</t>
    </rPh>
    <rPh sb="25" eb="27">
      <t>ビョウショウ</t>
    </rPh>
    <rPh sb="27" eb="29">
      <t>リヨウ</t>
    </rPh>
    <rPh sb="29" eb="30">
      <t>リツ</t>
    </rPh>
    <rPh sb="32" eb="34">
      <t>ニュウイン</t>
    </rPh>
    <rPh sb="34" eb="36">
      <t>カンジャ</t>
    </rPh>
    <rPh sb="37" eb="38">
      <t>ニン</t>
    </rPh>
    <rPh sb="39" eb="40">
      <t>ニチ</t>
    </rPh>
    <rPh sb="40" eb="41">
      <t>ア</t>
    </rPh>
    <rPh sb="43" eb="45">
      <t>シュウエキ</t>
    </rPh>
    <rPh sb="45" eb="46">
      <t>オヨ</t>
    </rPh>
    <rPh sb="48" eb="50">
      <t>ガイライ</t>
    </rPh>
    <rPh sb="50" eb="52">
      <t>カンジャ</t>
    </rPh>
    <rPh sb="53" eb="54">
      <t>ニン</t>
    </rPh>
    <rPh sb="55" eb="56">
      <t>ニチ</t>
    </rPh>
    <rPh sb="56" eb="57">
      <t>ア</t>
    </rPh>
    <rPh sb="59" eb="61">
      <t>シュウエキ</t>
    </rPh>
    <rPh sb="63" eb="65">
      <t>ビゾウ</t>
    </rPh>
    <rPh sb="69" eb="71">
      <t>カイゼン</t>
    </rPh>
    <rPh sb="72" eb="73">
      <t>ハカ</t>
    </rPh>
    <rPh sb="81" eb="83">
      <t>イギョウ</t>
    </rPh>
    <rPh sb="83" eb="85">
      <t>ヒヨウ</t>
    </rPh>
    <rPh sb="88" eb="90">
      <t>ショクイン</t>
    </rPh>
    <rPh sb="90" eb="92">
      <t>キュウヨ</t>
    </rPh>
    <rPh sb="92" eb="93">
      <t>ヒ</t>
    </rPh>
    <rPh sb="94" eb="97">
      <t>ザイリョウヒ</t>
    </rPh>
    <rPh sb="98" eb="101">
      <t>ゼンネンド</t>
    </rPh>
    <rPh sb="102" eb="103">
      <t>クラ</t>
    </rPh>
    <rPh sb="104" eb="106">
      <t>ゾウカ</t>
    </rPh>
    <rPh sb="115" eb="117">
      <t>ショクイン</t>
    </rPh>
    <rPh sb="117" eb="119">
      <t>キュウヨ</t>
    </rPh>
    <rPh sb="119" eb="120">
      <t>ヒ</t>
    </rPh>
    <rPh sb="120" eb="121">
      <t>タイ</t>
    </rPh>
    <rPh sb="121" eb="123">
      <t>イギョウ</t>
    </rPh>
    <rPh sb="123" eb="125">
      <t>シュウエキ</t>
    </rPh>
    <rPh sb="125" eb="127">
      <t>ヒリツ</t>
    </rPh>
    <rPh sb="129" eb="132">
      <t>ザイリョウヒ</t>
    </rPh>
    <rPh sb="132" eb="133">
      <t>タイ</t>
    </rPh>
    <rPh sb="133" eb="135">
      <t>イギョウ</t>
    </rPh>
    <rPh sb="135" eb="137">
      <t>シュウエキ</t>
    </rPh>
    <rPh sb="137" eb="139">
      <t>ヒリツ</t>
    </rPh>
    <rPh sb="140" eb="142">
      <t>ゾウカ</t>
    </rPh>
    <rPh sb="152" eb="155">
      <t>ゼンネンド</t>
    </rPh>
    <rPh sb="156" eb="157">
      <t>クラ</t>
    </rPh>
    <rPh sb="159" eb="161">
      <t>イギョウ</t>
    </rPh>
    <rPh sb="161" eb="163">
      <t>シュウエキ</t>
    </rPh>
    <rPh sb="164" eb="166">
      <t>ゾウシュウ</t>
    </rPh>
    <rPh sb="174" eb="176">
      <t>イギョウ</t>
    </rPh>
    <rPh sb="176" eb="178">
      <t>ヒヨウ</t>
    </rPh>
    <rPh sb="179" eb="181">
      <t>ゾウカ</t>
    </rPh>
    <rPh sb="185" eb="187">
      <t>ウワマワ</t>
    </rPh>
    <rPh sb="188" eb="190">
      <t>ケッカ</t>
    </rPh>
    <rPh sb="195" eb="197">
      <t>イギョウ</t>
    </rPh>
    <rPh sb="197" eb="199">
      <t>シュウシ</t>
    </rPh>
    <rPh sb="199" eb="201">
      <t>ヒリツ</t>
    </rPh>
    <rPh sb="202" eb="204">
      <t>ゲンショウ</t>
    </rPh>
    <rPh sb="216" eb="218">
      <t>シンガタ</t>
    </rPh>
    <rPh sb="221" eb="224">
      <t>カンセンショウ</t>
    </rPh>
    <rPh sb="224" eb="227">
      <t>ホジョキン</t>
    </rPh>
    <rPh sb="228" eb="230">
      <t>ゲンショウ</t>
    </rPh>
    <rPh sb="235" eb="237">
      <t>ケイジョウ</t>
    </rPh>
    <rPh sb="237" eb="239">
      <t>シュウシ</t>
    </rPh>
    <rPh sb="239" eb="241">
      <t>ヒリツ</t>
    </rPh>
    <rPh sb="242" eb="244">
      <t>ゲンショウ</t>
    </rPh>
    <rPh sb="253" eb="255">
      <t>ルイセキ</t>
    </rPh>
    <rPh sb="255" eb="257">
      <t>ケッソン</t>
    </rPh>
    <rPh sb="257" eb="258">
      <t>キン</t>
    </rPh>
    <rPh sb="258" eb="260">
      <t>ヒリツ</t>
    </rPh>
    <rPh sb="261" eb="263">
      <t>ゾウカ</t>
    </rPh>
    <rPh sb="273" eb="275">
      <t>ゼンコク</t>
    </rPh>
    <rPh sb="275" eb="277">
      <t>ヘイキン</t>
    </rPh>
    <rPh sb="278" eb="280">
      <t>シタマワ</t>
    </rPh>
    <phoneticPr fontId="5"/>
  </si>
  <si>
    <t>　医療を取り巻く環境は依然として厳しい状況であるが、継続して常勤医師の確保に努め、救急患者の積極的な受け入れや、地域医療機関との連携を強化し患者数の増加を図り、経常収支比率等の経営指標を改善させ、健全な運営を行っていく必要がある。
また、公立病院として地域医療の充実を目指し、住民が必要とする様々な医療ニーズに応えることや、回復期リハビリ病棟や地域包括ケア病棟を活用した在宅復帰支援なども含めた地域完結型医療の推進を図っていく。</t>
    <rPh sb="119" eb="121">
      <t>コウリツ</t>
    </rPh>
    <rPh sb="121" eb="123">
      <t>ビョウイン</t>
    </rPh>
    <rPh sb="138" eb="140">
      <t>ジュウミン</t>
    </rPh>
    <rPh sb="141" eb="143">
      <t>ヒツヨウ</t>
    </rPh>
    <rPh sb="146" eb="148">
      <t>サマザマ</t>
    </rPh>
    <rPh sb="149" eb="151">
      <t>イリョウ</t>
    </rPh>
    <rPh sb="155" eb="156">
      <t>コタ</t>
    </rPh>
    <phoneticPr fontId="5"/>
  </si>
  <si>
    <t>　③の一床当たり有形固定資産は、適正に除却を行ったことなどにより、全国平均値程度まで改善した。①有形固定資産減価償却率、②器械備品減価償却率は、継続して全国平均を下回っている。今後においては、経年による償却率、老朽化に伴う修繕費の増加が予想されるが、医療機器導入における地域のニーズを考慮した優先順位を含めた計画の策定などを踏まえ、効率的な設備投資を行っていきたい。</t>
    <rPh sb="16" eb="18">
      <t>テキセイ</t>
    </rPh>
    <rPh sb="19" eb="21">
      <t>ジョキャク</t>
    </rPh>
    <rPh sb="22" eb="23">
      <t>オコナ</t>
    </rPh>
    <rPh sb="33" eb="35">
      <t>ゼンコク</t>
    </rPh>
    <rPh sb="35" eb="38">
      <t>ヘイキンチ</t>
    </rPh>
    <rPh sb="38" eb="40">
      <t>テイド</t>
    </rPh>
    <rPh sb="42" eb="44">
      <t>カイゼン</t>
    </rPh>
    <rPh sb="61" eb="63">
      <t>キカイ</t>
    </rPh>
    <rPh sb="63" eb="65">
      <t>ビヒン</t>
    </rPh>
    <rPh sb="65" eb="70">
      <t>ゲンカショウキャクリツ</t>
    </rPh>
    <rPh sb="72" eb="74">
      <t>ケイゾク</t>
    </rPh>
    <rPh sb="76" eb="80">
      <t>ゼンコクヘイキン</t>
    </rPh>
    <rPh sb="81" eb="83">
      <t>シタマワ</t>
    </rPh>
    <rPh sb="88" eb="90">
      <t>コンゴ</t>
    </rPh>
    <rPh sb="96" eb="98">
      <t>ケイネン</t>
    </rPh>
    <rPh sb="101" eb="103">
      <t>ショウキャク</t>
    </rPh>
    <rPh sb="103" eb="104">
      <t>リツ</t>
    </rPh>
    <rPh sb="105" eb="108">
      <t>ロウキュウカ</t>
    </rPh>
    <rPh sb="109" eb="110">
      <t>トモナ</t>
    </rPh>
    <rPh sb="111" eb="114">
      <t>シュウゼンヒ</t>
    </rPh>
    <rPh sb="118" eb="120">
      <t>ヨソウ</t>
    </rPh>
    <rPh sb="135" eb="137">
      <t>チイキ</t>
    </rPh>
    <rPh sb="142" eb="144">
      <t>コウリョ</t>
    </rPh>
    <rPh sb="166" eb="169">
      <t>コウリツテキ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</si>
</sst>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83</c:v>
                </c:pt>
                <c:pt idx="1">
                  <c:v>73.5</c:v>
                </c:pt>
                <c:pt idx="2">
                  <c:v>76.5</c:v>
                </c:pt>
                <c:pt idx="3">
                  <c:v>80.8</c:v>
                </c:pt>
                <c:pt idx="4">
                  <c:v>81.900000000000006</c:v>
                </c:pt>
              </c:numCache>
            </c:numRef>
          </c:val>
          <c:extLst>
            <c:ext xmlns:c16="http://schemas.microsoft.com/office/drawing/2014/chart" uri="{C3380CC4-5D6E-409C-BE32-E72D297353CC}">
              <c16:uniqueId val="{00000000-D8D4-4B8D-A83A-1B85C08CCBE2}"/>
            </c:ext>
          </c:extLst>
        </c:ser>
        <c:dLbls>
          <c:showLegendKey val="0"/>
          <c:showVal val="0"/>
          <c:showCatName val="0"/>
          <c:showSerName val="0"/>
          <c:showPercent val="0"/>
          <c:showBubbleSize val="0"/>
        </c:dLbls>
        <c:gapWidth val="150"/>
        <c:axId val="221900800"/>
        <c:axId val="22190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D8D4-4B8D-A83A-1B85C08CCBE2}"/>
            </c:ext>
          </c:extLst>
        </c:ser>
        <c:dLbls>
          <c:showLegendKey val="0"/>
          <c:showVal val="0"/>
          <c:showCatName val="0"/>
          <c:showSerName val="0"/>
          <c:showPercent val="0"/>
          <c:showBubbleSize val="0"/>
        </c:dLbls>
        <c:marker val="1"/>
        <c:smooth val="0"/>
        <c:axId val="221900800"/>
        <c:axId val="221902720"/>
      </c:lineChart>
      <c:catAx>
        <c:axId val="221900800"/>
        <c:scaling>
          <c:orientation val="minMax"/>
        </c:scaling>
        <c:delete val="1"/>
        <c:axPos val="b"/>
        <c:numFmt formatCode="General" sourceLinked="1"/>
        <c:majorTickMark val="none"/>
        <c:minorTickMark val="none"/>
        <c:tickLblPos val="none"/>
        <c:crossAx val="221902720"/>
        <c:crosses val="autoZero"/>
        <c:auto val="1"/>
        <c:lblAlgn val="ctr"/>
        <c:lblOffset val="100"/>
        <c:noMultiLvlLbl val="1"/>
      </c:catAx>
      <c:valAx>
        <c:axId val="22190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90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18045</c:v>
                </c:pt>
                <c:pt idx="1">
                  <c:v>19720</c:v>
                </c:pt>
                <c:pt idx="2">
                  <c:v>21664</c:v>
                </c:pt>
                <c:pt idx="3">
                  <c:v>22368</c:v>
                </c:pt>
                <c:pt idx="4">
                  <c:v>22396</c:v>
                </c:pt>
              </c:numCache>
            </c:numRef>
          </c:val>
          <c:extLst>
            <c:ext xmlns:c16="http://schemas.microsoft.com/office/drawing/2014/chart" uri="{C3380CC4-5D6E-409C-BE32-E72D297353CC}">
              <c16:uniqueId val="{00000000-B9E6-4F34-A953-D503223B4423}"/>
            </c:ext>
          </c:extLst>
        </c:ser>
        <c:dLbls>
          <c:showLegendKey val="0"/>
          <c:showVal val="0"/>
          <c:showCatName val="0"/>
          <c:showSerName val="0"/>
          <c:showPercent val="0"/>
          <c:showBubbleSize val="0"/>
        </c:dLbls>
        <c:gapWidth val="150"/>
        <c:axId val="129397504"/>
        <c:axId val="12939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B9E6-4F34-A953-D503223B4423}"/>
            </c:ext>
          </c:extLst>
        </c:ser>
        <c:dLbls>
          <c:showLegendKey val="0"/>
          <c:showVal val="0"/>
          <c:showCatName val="0"/>
          <c:showSerName val="0"/>
          <c:showPercent val="0"/>
          <c:showBubbleSize val="0"/>
        </c:dLbls>
        <c:marker val="1"/>
        <c:smooth val="0"/>
        <c:axId val="129397504"/>
        <c:axId val="129399424"/>
      </c:lineChart>
      <c:catAx>
        <c:axId val="129397504"/>
        <c:scaling>
          <c:orientation val="minMax"/>
        </c:scaling>
        <c:delete val="1"/>
        <c:axPos val="b"/>
        <c:numFmt formatCode="General" sourceLinked="1"/>
        <c:majorTickMark val="none"/>
        <c:minorTickMark val="none"/>
        <c:tickLblPos val="none"/>
        <c:crossAx val="129399424"/>
        <c:crosses val="autoZero"/>
        <c:auto val="1"/>
        <c:lblAlgn val="ctr"/>
        <c:lblOffset val="100"/>
        <c:noMultiLvlLbl val="1"/>
      </c:catAx>
      <c:valAx>
        <c:axId val="129399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939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46478</c:v>
                </c:pt>
                <c:pt idx="1">
                  <c:v>51104</c:v>
                </c:pt>
                <c:pt idx="2">
                  <c:v>54580</c:v>
                </c:pt>
                <c:pt idx="3">
                  <c:v>54937</c:v>
                </c:pt>
                <c:pt idx="4">
                  <c:v>55456</c:v>
                </c:pt>
              </c:numCache>
            </c:numRef>
          </c:val>
          <c:extLst>
            <c:ext xmlns:c16="http://schemas.microsoft.com/office/drawing/2014/chart" uri="{C3380CC4-5D6E-409C-BE32-E72D297353CC}">
              <c16:uniqueId val="{00000000-8B65-4B45-9572-1A592A907BB7}"/>
            </c:ext>
          </c:extLst>
        </c:ser>
        <c:dLbls>
          <c:showLegendKey val="0"/>
          <c:showVal val="0"/>
          <c:showCatName val="0"/>
          <c:showSerName val="0"/>
          <c:showPercent val="0"/>
          <c:showBubbleSize val="0"/>
        </c:dLbls>
        <c:gapWidth val="150"/>
        <c:axId val="129782144"/>
        <c:axId val="12978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8B65-4B45-9572-1A592A907BB7}"/>
            </c:ext>
          </c:extLst>
        </c:ser>
        <c:dLbls>
          <c:showLegendKey val="0"/>
          <c:showVal val="0"/>
          <c:showCatName val="0"/>
          <c:showSerName val="0"/>
          <c:showPercent val="0"/>
          <c:showBubbleSize val="0"/>
        </c:dLbls>
        <c:marker val="1"/>
        <c:smooth val="0"/>
        <c:axId val="129782144"/>
        <c:axId val="129784064"/>
      </c:lineChart>
      <c:catAx>
        <c:axId val="129782144"/>
        <c:scaling>
          <c:orientation val="minMax"/>
        </c:scaling>
        <c:delete val="1"/>
        <c:axPos val="b"/>
        <c:numFmt formatCode="General" sourceLinked="1"/>
        <c:majorTickMark val="none"/>
        <c:minorTickMark val="none"/>
        <c:tickLblPos val="none"/>
        <c:crossAx val="129784064"/>
        <c:crosses val="autoZero"/>
        <c:auto val="1"/>
        <c:lblAlgn val="ctr"/>
        <c:lblOffset val="100"/>
        <c:noMultiLvlLbl val="1"/>
      </c:catAx>
      <c:valAx>
        <c:axId val="129784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978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37.5</c:v>
                </c:pt>
                <c:pt idx="1">
                  <c:v>39.299999999999997</c:v>
                </c:pt>
                <c:pt idx="2">
                  <c:v>27.2</c:v>
                </c:pt>
                <c:pt idx="3">
                  <c:v>19.2</c:v>
                </c:pt>
                <c:pt idx="4">
                  <c:v>20.100000000000001</c:v>
                </c:pt>
              </c:numCache>
            </c:numRef>
          </c:val>
          <c:extLst>
            <c:ext xmlns:c16="http://schemas.microsoft.com/office/drawing/2014/chart" uri="{C3380CC4-5D6E-409C-BE32-E72D297353CC}">
              <c16:uniqueId val="{00000000-19CA-4CF9-94D9-33D785FE5E22}"/>
            </c:ext>
          </c:extLst>
        </c:ser>
        <c:dLbls>
          <c:showLegendKey val="0"/>
          <c:showVal val="0"/>
          <c:showCatName val="0"/>
          <c:showSerName val="0"/>
          <c:showPercent val="0"/>
          <c:showBubbleSize val="0"/>
        </c:dLbls>
        <c:gapWidth val="150"/>
        <c:axId val="129699840"/>
        <c:axId val="1297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19CA-4CF9-94D9-33D785FE5E22}"/>
            </c:ext>
          </c:extLst>
        </c:ser>
        <c:dLbls>
          <c:showLegendKey val="0"/>
          <c:showVal val="0"/>
          <c:showCatName val="0"/>
          <c:showSerName val="0"/>
          <c:showPercent val="0"/>
          <c:showBubbleSize val="0"/>
        </c:dLbls>
        <c:marker val="1"/>
        <c:smooth val="0"/>
        <c:axId val="129699840"/>
        <c:axId val="129701760"/>
      </c:lineChart>
      <c:catAx>
        <c:axId val="129699840"/>
        <c:scaling>
          <c:orientation val="minMax"/>
        </c:scaling>
        <c:delete val="1"/>
        <c:axPos val="b"/>
        <c:numFmt formatCode="General" sourceLinked="1"/>
        <c:majorTickMark val="none"/>
        <c:minorTickMark val="none"/>
        <c:tickLblPos val="none"/>
        <c:crossAx val="129701760"/>
        <c:crosses val="autoZero"/>
        <c:auto val="1"/>
        <c:lblAlgn val="ctr"/>
        <c:lblOffset val="100"/>
        <c:noMultiLvlLbl val="1"/>
      </c:catAx>
      <c:valAx>
        <c:axId val="12970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969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87.4</c:v>
                </c:pt>
                <c:pt idx="1">
                  <c:v>83.9</c:v>
                </c:pt>
                <c:pt idx="2">
                  <c:v>88.5</c:v>
                </c:pt>
                <c:pt idx="3">
                  <c:v>93.1</c:v>
                </c:pt>
                <c:pt idx="4">
                  <c:v>89</c:v>
                </c:pt>
              </c:numCache>
            </c:numRef>
          </c:val>
          <c:extLst>
            <c:ext xmlns:c16="http://schemas.microsoft.com/office/drawing/2014/chart" uri="{C3380CC4-5D6E-409C-BE32-E72D297353CC}">
              <c16:uniqueId val="{00000000-AC45-4923-951B-74A7EE31C8F7}"/>
            </c:ext>
          </c:extLst>
        </c:ser>
        <c:dLbls>
          <c:showLegendKey val="0"/>
          <c:showVal val="0"/>
          <c:showCatName val="0"/>
          <c:showSerName val="0"/>
          <c:showPercent val="0"/>
          <c:showBubbleSize val="0"/>
        </c:dLbls>
        <c:gapWidth val="150"/>
        <c:axId val="127233408"/>
        <c:axId val="12724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AC45-4923-951B-74A7EE31C8F7}"/>
            </c:ext>
          </c:extLst>
        </c:ser>
        <c:dLbls>
          <c:showLegendKey val="0"/>
          <c:showVal val="0"/>
          <c:showCatName val="0"/>
          <c:showSerName val="0"/>
          <c:showPercent val="0"/>
          <c:showBubbleSize val="0"/>
        </c:dLbls>
        <c:marker val="1"/>
        <c:smooth val="0"/>
        <c:axId val="127233408"/>
        <c:axId val="127243776"/>
      </c:lineChart>
      <c:catAx>
        <c:axId val="127233408"/>
        <c:scaling>
          <c:orientation val="minMax"/>
        </c:scaling>
        <c:delete val="1"/>
        <c:axPos val="b"/>
        <c:numFmt formatCode="General" sourceLinked="1"/>
        <c:majorTickMark val="none"/>
        <c:minorTickMark val="none"/>
        <c:tickLblPos val="none"/>
        <c:crossAx val="127243776"/>
        <c:crosses val="autoZero"/>
        <c:auto val="1"/>
        <c:lblAlgn val="ctr"/>
        <c:lblOffset val="100"/>
        <c:noMultiLvlLbl val="1"/>
      </c:catAx>
      <c:valAx>
        <c:axId val="12724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23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90.8</c:v>
                </c:pt>
                <c:pt idx="1">
                  <c:v>87.3</c:v>
                </c:pt>
                <c:pt idx="2">
                  <c:v>91.7</c:v>
                </c:pt>
                <c:pt idx="3">
                  <c:v>96.5</c:v>
                </c:pt>
                <c:pt idx="4">
                  <c:v>92.1</c:v>
                </c:pt>
              </c:numCache>
            </c:numRef>
          </c:val>
          <c:extLst>
            <c:ext xmlns:c16="http://schemas.microsoft.com/office/drawing/2014/chart" uri="{C3380CC4-5D6E-409C-BE32-E72D297353CC}">
              <c16:uniqueId val="{00000000-54CA-4831-AB40-76DB8E5A664D}"/>
            </c:ext>
          </c:extLst>
        </c:ser>
        <c:dLbls>
          <c:showLegendKey val="0"/>
          <c:showVal val="0"/>
          <c:showCatName val="0"/>
          <c:showSerName val="0"/>
          <c:showPercent val="0"/>
          <c:showBubbleSize val="0"/>
        </c:dLbls>
        <c:gapWidth val="150"/>
        <c:axId val="127933440"/>
        <c:axId val="12794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54CA-4831-AB40-76DB8E5A664D}"/>
            </c:ext>
          </c:extLst>
        </c:ser>
        <c:dLbls>
          <c:showLegendKey val="0"/>
          <c:showVal val="0"/>
          <c:showCatName val="0"/>
          <c:showSerName val="0"/>
          <c:showPercent val="0"/>
          <c:showBubbleSize val="0"/>
        </c:dLbls>
        <c:marker val="1"/>
        <c:smooth val="0"/>
        <c:axId val="127933440"/>
        <c:axId val="127943808"/>
      </c:lineChart>
      <c:catAx>
        <c:axId val="127933440"/>
        <c:scaling>
          <c:orientation val="minMax"/>
        </c:scaling>
        <c:delete val="1"/>
        <c:axPos val="b"/>
        <c:numFmt formatCode="General" sourceLinked="1"/>
        <c:majorTickMark val="none"/>
        <c:minorTickMark val="none"/>
        <c:tickLblPos val="none"/>
        <c:crossAx val="127943808"/>
        <c:crosses val="autoZero"/>
        <c:auto val="1"/>
        <c:lblAlgn val="ctr"/>
        <c:lblOffset val="100"/>
        <c:noMultiLvlLbl val="1"/>
      </c:catAx>
      <c:valAx>
        <c:axId val="12794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93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95.2</c:v>
                </c:pt>
                <c:pt idx="1">
                  <c:v>99.3</c:v>
                </c:pt>
                <c:pt idx="2">
                  <c:v>106.3</c:v>
                </c:pt>
                <c:pt idx="3">
                  <c:v>105.8</c:v>
                </c:pt>
                <c:pt idx="4">
                  <c:v>98.8</c:v>
                </c:pt>
              </c:numCache>
            </c:numRef>
          </c:val>
          <c:extLst>
            <c:ext xmlns:c16="http://schemas.microsoft.com/office/drawing/2014/chart" uri="{C3380CC4-5D6E-409C-BE32-E72D297353CC}">
              <c16:uniqueId val="{00000000-AFC1-4C4A-8539-41B8FC694DEB}"/>
            </c:ext>
          </c:extLst>
        </c:ser>
        <c:dLbls>
          <c:showLegendKey val="0"/>
          <c:showVal val="0"/>
          <c:showCatName val="0"/>
          <c:showSerName val="0"/>
          <c:showPercent val="0"/>
          <c:showBubbleSize val="0"/>
        </c:dLbls>
        <c:gapWidth val="150"/>
        <c:axId val="127978112"/>
        <c:axId val="1279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AFC1-4C4A-8539-41B8FC694DEB}"/>
            </c:ext>
          </c:extLst>
        </c:ser>
        <c:dLbls>
          <c:showLegendKey val="0"/>
          <c:showVal val="0"/>
          <c:showCatName val="0"/>
          <c:showSerName val="0"/>
          <c:showPercent val="0"/>
          <c:showBubbleSize val="0"/>
        </c:dLbls>
        <c:marker val="1"/>
        <c:smooth val="0"/>
        <c:axId val="127978112"/>
        <c:axId val="127980288"/>
      </c:lineChart>
      <c:catAx>
        <c:axId val="127978112"/>
        <c:scaling>
          <c:orientation val="minMax"/>
        </c:scaling>
        <c:delete val="1"/>
        <c:axPos val="b"/>
        <c:numFmt formatCode="General" sourceLinked="1"/>
        <c:majorTickMark val="none"/>
        <c:minorTickMark val="none"/>
        <c:tickLblPos val="none"/>
        <c:crossAx val="127980288"/>
        <c:crosses val="autoZero"/>
        <c:auto val="1"/>
        <c:lblAlgn val="ctr"/>
        <c:lblOffset val="100"/>
        <c:noMultiLvlLbl val="1"/>
      </c:catAx>
      <c:valAx>
        <c:axId val="12798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2797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43.4</c:v>
                </c:pt>
                <c:pt idx="1">
                  <c:v>47.1</c:v>
                </c:pt>
                <c:pt idx="2">
                  <c:v>49.7</c:v>
                </c:pt>
                <c:pt idx="3">
                  <c:v>51</c:v>
                </c:pt>
                <c:pt idx="4">
                  <c:v>51.1</c:v>
                </c:pt>
              </c:numCache>
            </c:numRef>
          </c:val>
          <c:extLst>
            <c:ext xmlns:c16="http://schemas.microsoft.com/office/drawing/2014/chart" uri="{C3380CC4-5D6E-409C-BE32-E72D297353CC}">
              <c16:uniqueId val="{00000000-EA7B-4903-AAA8-34FDF919DBAD}"/>
            </c:ext>
          </c:extLst>
        </c:ser>
        <c:dLbls>
          <c:showLegendKey val="0"/>
          <c:showVal val="0"/>
          <c:showCatName val="0"/>
          <c:showSerName val="0"/>
          <c:showPercent val="0"/>
          <c:showBubbleSize val="0"/>
        </c:dLbls>
        <c:gapWidth val="150"/>
        <c:axId val="129321600"/>
        <c:axId val="12934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EA7B-4903-AAA8-34FDF919DBAD}"/>
            </c:ext>
          </c:extLst>
        </c:ser>
        <c:dLbls>
          <c:showLegendKey val="0"/>
          <c:showVal val="0"/>
          <c:showCatName val="0"/>
          <c:showSerName val="0"/>
          <c:showPercent val="0"/>
          <c:showBubbleSize val="0"/>
        </c:dLbls>
        <c:marker val="1"/>
        <c:smooth val="0"/>
        <c:axId val="129321600"/>
        <c:axId val="129344256"/>
      </c:lineChart>
      <c:catAx>
        <c:axId val="129321600"/>
        <c:scaling>
          <c:orientation val="minMax"/>
        </c:scaling>
        <c:delete val="1"/>
        <c:axPos val="b"/>
        <c:numFmt formatCode="General" sourceLinked="1"/>
        <c:majorTickMark val="none"/>
        <c:minorTickMark val="none"/>
        <c:tickLblPos val="none"/>
        <c:crossAx val="129344256"/>
        <c:crosses val="autoZero"/>
        <c:auto val="1"/>
        <c:lblAlgn val="ctr"/>
        <c:lblOffset val="100"/>
        <c:noMultiLvlLbl val="1"/>
      </c:catAx>
      <c:valAx>
        <c:axId val="12934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932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77.599999999999994</c:v>
                </c:pt>
                <c:pt idx="1">
                  <c:v>82.1</c:v>
                </c:pt>
                <c:pt idx="2">
                  <c:v>79.5</c:v>
                </c:pt>
                <c:pt idx="3">
                  <c:v>70.3</c:v>
                </c:pt>
                <c:pt idx="4">
                  <c:v>63.5</c:v>
                </c:pt>
              </c:numCache>
            </c:numRef>
          </c:val>
          <c:extLst>
            <c:ext xmlns:c16="http://schemas.microsoft.com/office/drawing/2014/chart" uri="{C3380CC4-5D6E-409C-BE32-E72D297353CC}">
              <c16:uniqueId val="{00000000-430C-4591-90FB-4B4B1A1578DB}"/>
            </c:ext>
          </c:extLst>
        </c:ser>
        <c:dLbls>
          <c:showLegendKey val="0"/>
          <c:showVal val="0"/>
          <c:showCatName val="0"/>
          <c:showSerName val="0"/>
          <c:showPercent val="0"/>
          <c:showBubbleSize val="0"/>
        </c:dLbls>
        <c:gapWidth val="150"/>
        <c:axId val="221113344"/>
        <c:axId val="12910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430C-4591-90FB-4B4B1A1578DB}"/>
            </c:ext>
          </c:extLst>
        </c:ser>
        <c:dLbls>
          <c:showLegendKey val="0"/>
          <c:showVal val="0"/>
          <c:showCatName val="0"/>
          <c:showSerName val="0"/>
          <c:showPercent val="0"/>
          <c:showBubbleSize val="0"/>
        </c:dLbls>
        <c:marker val="1"/>
        <c:smooth val="0"/>
        <c:axId val="221113344"/>
        <c:axId val="129106304"/>
      </c:lineChart>
      <c:catAx>
        <c:axId val="221113344"/>
        <c:scaling>
          <c:orientation val="minMax"/>
        </c:scaling>
        <c:delete val="1"/>
        <c:axPos val="b"/>
        <c:numFmt formatCode="General" sourceLinked="1"/>
        <c:majorTickMark val="none"/>
        <c:minorTickMark val="none"/>
        <c:tickLblPos val="none"/>
        <c:crossAx val="129106304"/>
        <c:crosses val="autoZero"/>
        <c:auto val="1"/>
        <c:lblAlgn val="ctr"/>
        <c:lblOffset val="100"/>
        <c:noMultiLvlLbl val="1"/>
      </c:catAx>
      <c:valAx>
        <c:axId val="129106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11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46673185</c:v>
                </c:pt>
                <c:pt idx="1">
                  <c:v>46690787</c:v>
                </c:pt>
                <c:pt idx="2">
                  <c:v>47558942</c:v>
                </c:pt>
                <c:pt idx="3">
                  <c:v>52091736</c:v>
                </c:pt>
                <c:pt idx="4">
                  <c:v>50837049</c:v>
                </c:pt>
              </c:numCache>
            </c:numRef>
          </c:val>
          <c:extLst>
            <c:ext xmlns:c16="http://schemas.microsoft.com/office/drawing/2014/chart" uri="{C3380CC4-5D6E-409C-BE32-E72D297353CC}">
              <c16:uniqueId val="{00000000-CCE2-44ED-9A91-13EBA6A511B2}"/>
            </c:ext>
          </c:extLst>
        </c:ser>
        <c:dLbls>
          <c:showLegendKey val="0"/>
          <c:showVal val="0"/>
          <c:showCatName val="0"/>
          <c:showSerName val="0"/>
          <c:showPercent val="0"/>
          <c:showBubbleSize val="0"/>
        </c:dLbls>
        <c:gapWidth val="150"/>
        <c:axId val="129132416"/>
        <c:axId val="1291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CCE2-44ED-9A91-13EBA6A511B2}"/>
            </c:ext>
          </c:extLst>
        </c:ser>
        <c:dLbls>
          <c:showLegendKey val="0"/>
          <c:showVal val="0"/>
          <c:showCatName val="0"/>
          <c:showSerName val="0"/>
          <c:showPercent val="0"/>
          <c:showBubbleSize val="0"/>
        </c:dLbls>
        <c:marker val="1"/>
        <c:smooth val="0"/>
        <c:axId val="129132416"/>
        <c:axId val="129142784"/>
      </c:lineChart>
      <c:catAx>
        <c:axId val="129132416"/>
        <c:scaling>
          <c:orientation val="minMax"/>
        </c:scaling>
        <c:delete val="1"/>
        <c:axPos val="b"/>
        <c:numFmt formatCode="General" sourceLinked="1"/>
        <c:majorTickMark val="none"/>
        <c:minorTickMark val="none"/>
        <c:tickLblPos val="none"/>
        <c:crossAx val="129142784"/>
        <c:crosses val="autoZero"/>
        <c:auto val="1"/>
        <c:lblAlgn val="ctr"/>
        <c:lblOffset val="100"/>
        <c:noMultiLvlLbl val="1"/>
      </c:catAx>
      <c:valAx>
        <c:axId val="129142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913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22.2</c:v>
                </c:pt>
                <c:pt idx="1">
                  <c:v>24.2</c:v>
                </c:pt>
                <c:pt idx="2">
                  <c:v>26.3</c:v>
                </c:pt>
                <c:pt idx="3">
                  <c:v>25.5</c:v>
                </c:pt>
                <c:pt idx="4">
                  <c:v>27.2</c:v>
                </c:pt>
              </c:numCache>
            </c:numRef>
          </c:val>
          <c:extLst>
            <c:ext xmlns:c16="http://schemas.microsoft.com/office/drawing/2014/chart" uri="{C3380CC4-5D6E-409C-BE32-E72D297353CC}">
              <c16:uniqueId val="{00000000-CBC2-444C-BF87-32F68947F7FF}"/>
            </c:ext>
          </c:extLst>
        </c:ser>
        <c:dLbls>
          <c:showLegendKey val="0"/>
          <c:showVal val="0"/>
          <c:showCatName val="0"/>
          <c:showSerName val="0"/>
          <c:showPercent val="0"/>
          <c:showBubbleSize val="0"/>
        </c:dLbls>
        <c:gapWidth val="150"/>
        <c:axId val="129230336"/>
        <c:axId val="12923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CBC2-444C-BF87-32F68947F7FF}"/>
            </c:ext>
          </c:extLst>
        </c:ser>
        <c:dLbls>
          <c:showLegendKey val="0"/>
          <c:showVal val="0"/>
          <c:showCatName val="0"/>
          <c:showSerName val="0"/>
          <c:showPercent val="0"/>
          <c:showBubbleSize val="0"/>
        </c:dLbls>
        <c:marker val="1"/>
        <c:smooth val="0"/>
        <c:axId val="129230336"/>
        <c:axId val="129232256"/>
      </c:lineChart>
      <c:catAx>
        <c:axId val="129230336"/>
        <c:scaling>
          <c:orientation val="minMax"/>
        </c:scaling>
        <c:delete val="1"/>
        <c:axPos val="b"/>
        <c:numFmt formatCode="General" sourceLinked="1"/>
        <c:majorTickMark val="none"/>
        <c:minorTickMark val="none"/>
        <c:tickLblPos val="none"/>
        <c:crossAx val="129232256"/>
        <c:crosses val="autoZero"/>
        <c:auto val="1"/>
        <c:lblAlgn val="ctr"/>
        <c:lblOffset val="100"/>
        <c:noMultiLvlLbl val="1"/>
      </c:catAx>
      <c:valAx>
        <c:axId val="129232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923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c:v>
                </c:pt>
                <c:pt idx="1">
                  <c:v>65.900000000000006</c:v>
                </c:pt>
                <c:pt idx="2">
                  <c:v>61.2</c:v>
                </c:pt>
                <c:pt idx="3">
                  <c:v>56.5</c:v>
                </c:pt>
                <c:pt idx="4">
                  <c:v>57.9</c:v>
                </c:pt>
              </c:numCache>
            </c:numRef>
          </c:val>
          <c:extLst>
            <c:ext xmlns:c16="http://schemas.microsoft.com/office/drawing/2014/chart" uri="{C3380CC4-5D6E-409C-BE32-E72D297353CC}">
              <c16:uniqueId val="{00000000-0D7D-428F-B0D5-ED967EA8BEB2}"/>
            </c:ext>
          </c:extLst>
        </c:ser>
        <c:dLbls>
          <c:showLegendKey val="0"/>
          <c:showVal val="0"/>
          <c:showCatName val="0"/>
          <c:showSerName val="0"/>
          <c:showPercent val="0"/>
          <c:showBubbleSize val="0"/>
        </c:dLbls>
        <c:gapWidth val="150"/>
        <c:axId val="182756480"/>
        <c:axId val="18275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0D7D-428F-B0D5-ED967EA8BEB2}"/>
            </c:ext>
          </c:extLst>
        </c:ser>
        <c:dLbls>
          <c:showLegendKey val="0"/>
          <c:showVal val="0"/>
          <c:showCatName val="0"/>
          <c:showSerName val="0"/>
          <c:showPercent val="0"/>
          <c:showBubbleSize val="0"/>
        </c:dLbls>
        <c:marker val="1"/>
        <c:smooth val="0"/>
        <c:axId val="182756480"/>
        <c:axId val="182758400"/>
      </c:lineChart>
      <c:catAx>
        <c:axId val="182756480"/>
        <c:scaling>
          <c:orientation val="minMax"/>
        </c:scaling>
        <c:delete val="1"/>
        <c:axPos val="b"/>
        <c:numFmt formatCode="General" sourceLinked="1"/>
        <c:majorTickMark val="none"/>
        <c:minorTickMark val="none"/>
        <c:tickLblPos val="none"/>
        <c:crossAx val="182758400"/>
        <c:crosses val="autoZero"/>
        <c:auto val="1"/>
        <c:lblAlgn val="ctr"/>
        <c:lblOffset val="100"/>
        <c:noMultiLvlLbl val="1"/>
      </c:catAx>
      <c:valAx>
        <c:axId val="18275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275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群馬県邑楽館林医療企業団　公立館林厚生病院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329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31885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95.2</v>
      </c>
      <c r="Q33" s="70"/>
      <c r="R33" s="70"/>
      <c r="S33" s="70"/>
      <c r="T33" s="70"/>
      <c r="U33" s="70"/>
      <c r="V33" s="70"/>
      <c r="W33" s="70"/>
      <c r="X33" s="70"/>
      <c r="Y33" s="70"/>
      <c r="Z33" s="70"/>
      <c r="AA33" s="70"/>
      <c r="AB33" s="70"/>
      <c r="AC33" s="70"/>
      <c r="AD33" s="71"/>
      <c r="AE33" s="69">
        <f>データ!AJ7</f>
        <v>99.3</v>
      </c>
      <c r="AF33" s="70"/>
      <c r="AG33" s="70"/>
      <c r="AH33" s="70"/>
      <c r="AI33" s="70"/>
      <c r="AJ33" s="70"/>
      <c r="AK33" s="70"/>
      <c r="AL33" s="70"/>
      <c r="AM33" s="70"/>
      <c r="AN33" s="70"/>
      <c r="AO33" s="70"/>
      <c r="AP33" s="70"/>
      <c r="AQ33" s="70"/>
      <c r="AR33" s="70"/>
      <c r="AS33" s="71"/>
      <c r="AT33" s="69">
        <f>データ!AK7</f>
        <v>106.3</v>
      </c>
      <c r="AU33" s="70"/>
      <c r="AV33" s="70"/>
      <c r="AW33" s="70"/>
      <c r="AX33" s="70"/>
      <c r="AY33" s="70"/>
      <c r="AZ33" s="70"/>
      <c r="BA33" s="70"/>
      <c r="BB33" s="70"/>
      <c r="BC33" s="70"/>
      <c r="BD33" s="70"/>
      <c r="BE33" s="70"/>
      <c r="BF33" s="70"/>
      <c r="BG33" s="70"/>
      <c r="BH33" s="71"/>
      <c r="BI33" s="69">
        <f>データ!AL7</f>
        <v>105.8</v>
      </c>
      <c r="BJ33" s="70"/>
      <c r="BK33" s="70"/>
      <c r="BL33" s="70"/>
      <c r="BM33" s="70"/>
      <c r="BN33" s="70"/>
      <c r="BO33" s="70"/>
      <c r="BP33" s="70"/>
      <c r="BQ33" s="70"/>
      <c r="BR33" s="70"/>
      <c r="BS33" s="70"/>
      <c r="BT33" s="70"/>
      <c r="BU33" s="70"/>
      <c r="BV33" s="70"/>
      <c r="BW33" s="71"/>
      <c r="BX33" s="69">
        <f>データ!AM7</f>
        <v>98.8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90.8</v>
      </c>
      <c r="DE33" s="70"/>
      <c r="DF33" s="70"/>
      <c r="DG33" s="70"/>
      <c r="DH33" s="70"/>
      <c r="DI33" s="70"/>
      <c r="DJ33" s="70"/>
      <c r="DK33" s="70"/>
      <c r="DL33" s="70"/>
      <c r="DM33" s="70"/>
      <c r="DN33" s="70"/>
      <c r="DO33" s="70"/>
      <c r="DP33" s="70"/>
      <c r="DQ33" s="70"/>
      <c r="DR33" s="71"/>
      <c r="DS33" s="69">
        <f>データ!AU7</f>
        <v>87.3</v>
      </c>
      <c r="DT33" s="70"/>
      <c r="DU33" s="70"/>
      <c r="DV33" s="70"/>
      <c r="DW33" s="70"/>
      <c r="DX33" s="70"/>
      <c r="DY33" s="70"/>
      <c r="DZ33" s="70"/>
      <c r="EA33" s="70"/>
      <c r="EB33" s="70"/>
      <c r="EC33" s="70"/>
      <c r="ED33" s="70"/>
      <c r="EE33" s="70"/>
      <c r="EF33" s="70"/>
      <c r="EG33" s="71"/>
      <c r="EH33" s="69">
        <f>データ!AV7</f>
        <v>91.7</v>
      </c>
      <c r="EI33" s="70"/>
      <c r="EJ33" s="70"/>
      <c r="EK33" s="70"/>
      <c r="EL33" s="70"/>
      <c r="EM33" s="70"/>
      <c r="EN33" s="70"/>
      <c r="EO33" s="70"/>
      <c r="EP33" s="70"/>
      <c r="EQ33" s="70"/>
      <c r="ER33" s="70"/>
      <c r="ES33" s="70"/>
      <c r="ET33" s="70"/>
      <c r="EU33" s="70"/>
      <c r="EV33" s="71"/>
      <c r="EW33" s="69">
        <f>データ!AW7</f>
        <v>96.5</v>
      </c>
      <c r="EX33" s="70"/>
      <c r="EY33" s="70"/>
      <c r="EZ33" s="70"/>
      <c r="FA33" s="70"/>
      <c r="FB33" s="70"/>
      <c r="FC33" s="70"/>
      <c r="FD33" s="70"/>
      <c r="FE33" s="70"/>
      <c r="FF33" s="70"/>
      <c r="FG33" s="70"/>
      <c r="FH33" s="70"/>
      <c r="FI33" s="70"/>
      <c r="FJ33" s="70"/>
      <c r="FK33" s="71"/>
      <c r="FL33" s="69">
        <f>データ!AX7</f>
        <v>92.1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87.4</v>
      </c>
      <c r="GS33" s="70"/>
      <c r="GT33" s="70"/>
      <c r="GU33" s="70"/>
      <c r="GV33" s="70"/>
      <c r="GW33" s="70"/>
      <c r="GX33" s="70"/>
      <c r="GY33" s="70"/>
      <c r="GZ33" s="70"/>
      <c r="HA33" s="70"/>
      <c r="HB33" s="70"/>
      <c r="HC33" s="70"/>
      <c r="HD33" s="70"/>
      <c r="HE33" s="70"/>
      <c r="HF33" s="71"/>
      <c r="HG33" s="69">
        <f>データ!BF7</f>
        <v>83.9</v>
      </c>
      <c r="HH33" s="70"/>
      <c r="HI33" s="70"/>
      <c r="HJ33" s="70"/>
      <c r="HK33" s="70"/>
      <c r="HL33" s="70"/>
      <c r="HM33" s="70"/>
      <c r="HN33" s="70"/>
      <c r="HO33" s="70"/>
      <c r="HP33" s="70"/>
      <c r="HQ33" s="70"/>
      <c r="HR33" s="70"/>
      <c r="HS33" s="70"/>
      <c r="HT33" s="70"/>
      <c r="HU33" s="71"/>
      <c r="HV33" s="69">
        <f>データ!BG7</f>
        <v>88.5</v>
      </c>
      <c r="HW33" s="70"/>
      <c r="HX33" s="70"/>
      <c r="HY33" s="70"/>
      <c r="HZ33" s="70"/>
      <c r="IA33" s="70"/>
      <c r="IB33" s="70"/>
      <c r="IC33" s="70"/>
      <c r="ID33" s="70"/>
      <c r="IE33" s="70"/>
      <c r="IF33" s="70"/>
      <c r="IG33" s="70"/>
      <c r="IH33" s="70"/>
      <c r="II33" s="70"/>
      <c r="IJ33" s="71"/>
      <c r="IK33" s="69">
        <f>データ!BH7</f>
        <v>93.1</v>
      </c>
      <c r="IL33" s="70"/>
      <c r="IM33" s="70"/>
      <c r="IN33" s="70"/>
      <c r="IO33" s="70"/>
      <c r="IP33" s="70"/>
      <c r="IQ33" s="70"/>
      <c r="IR33" s="70"/>
      <c r="IS33" s="70"/>
      <c r="IT33" s="70"/>
      <c r="IU33" s="70"/>
      <c r="IV33" s="70"/>
      <c r="IW33" s="70"/>
      <c r="IX33" s="70"/>
      <c r="IY33" s="71"/>
      <c r="IZ33" s="69">
        <f>データ!BI7</f>
        <v>89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v>
      </c>
      <c r="KG33" s="70"/>
      <c r="KH33" s="70"/>
      <c r="KI33" s="70"/>
      <c r="KJ33" s="70"/>
      <c r="KK33" s="70"/>
      <c r="KL33" s="70"/>
      <c r="KM33" s="70"/>
      <c r="KN33" s="70"/>
      <c r="KO33" s="70"/>
      <c r="KP33" s="70"/>
      <c r="KQ33" s="70"/>
      <c r="KR33" s="70"/>
      <c r="KS33" s="70"/>
      <c r="KT33" s="71"/>
      <c r="KU33" s="69">
        <f>データ!BQ7</f>
        <v>73.5</v>
      </c>
      <c r="KV33" s="70"/>
      <c r="KW33" s="70"/>
      <c r="KX33" s="70"/>
      <c r="KY33" s="70"/>
      <c r="KZ33" s="70"/>
      <c r="LA33" s="70"/>
      <c r="LB33" s="70"/>
      <c r="LC33" s="70"/>
      <c r="LD33" s="70"/>
      <c r="LE33" s="70"/>
      <c r="LF33" s="70"/>
      <c r="LG33" s="70"/>
      <c r="LH33" s="70"/>
      <c r="LI33" s="71"/>
      <c r="LJ33" s="69">
        <f>データ!BR7</f>
        <v>76.5</v>
      </c>
      <c r="LK33" s="70"/>
      <c r="LL33" s="70"/>
      <c r="LM33" s="70"/>
      <c r="LN33" s="70"/>
      <c r="LO33" s="70"/>
      <c r="LP33" s="70"/>
      <c r="LQ33" s="70"/>
      <c r="LR33" s="70"/>
      <c r="LS33" s="70"/>
      <c r="LT33" s="70"/>
      <c r="LU33" s="70"/>
      <c r="LV33" s="70"/>
      <c r="LW33" s="70"/>
      <c r="LX33" s="71"/>
      <c r="LY33" s="69">
        <f>データ!BS7</f>
        <v>80.8</v>
      </c>
      <c r="LZ33" s="70"/>
      <c r="MA33" s="70"/>
      <c r="MB33" s="70"/>
      <c r="MC33" s="70"/>
      <c r="MD33" s="70"/>
      <c r="ME33" s="70"/>
      <c r="MF33" s="70"/>
      <c r="MG33" s="70"/>
      <c r="MH33" s="70"/>
      <c r="MI33" s="70"/>
      <c r="MJ33" s="70"/>
      <c r="MK33" s="70"/>
      <c r="ML33" s="70"/>
      <c r="MM33" s="71"/>
      <c r="MN33" s="69">
        <f>データ!BT7</f>
        <v>81.900000000000006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104.8</v>
      </c>
      <c r="BJ34" s="70"/>
      <c r="BK34" s="70"/>
      <c r="BL34" s="70"/>
      <c r="BM34" s="70"/>
      <c r="BN34" s="70"/>
      <c r="BO34" s="70"/>
      <c r="BP34" s="70"/>
      <c r="BQ34" s="70"/>
      <c r="BR34" s="70"/>
      <c r="BS34" s="70"/>
      <c r="BT34" s="70"/>
      <c r="BU34" s="70"/>
      <c r="BV34" s="70"/>
      <c r="BW34" s="71"/>
      <c r="BX34" s="69">
        <f>データ!AR7</f>
        <v>95.8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89.3</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86.6</v>
      </c>
      <c r="EX34" s="70"/>
      <c r="EY34" s="70"/>
      <c r="EZ34" s="70"/>
      <c r="FA34" s="70"/>
      <c r="FB34" s="70"/>
      <c r="FC34" s="70"/>
      <c r="FD34" s="70"/>
      <c r="FE34" s="70"/>
      <c r="FF34" s="70"/>
      <c r="FG34" s="70"/>
      <c r="FH34" s="70"/>
      <c r="FI34" s="70"/>
      <c r="FJ34" s="70"/>
      <c r="FK34" s="71"/>
      <c r="FL34" s="69">
        <f>データ!BC7</f>
        <v>86.2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84</v>
      </c>
      <c r="IL34" s="70"/>
      <c r="IM34" s="70"/>
      <c r="IN34" s="70"/>
      <c r="IO34" s="70"/>
      <c r="IP34" s="70"/>
      <c r="IQ34" s="70"/>
      <c r="IR34" s="70"/>
      <c r="IS34" s="70"/>
      <c r="IT34" s="70"/>
      <c r="IU34" s="70"/>
      <c r="IV34" s="70"/>
      <c r="IW34" s="70"/>
      <c r="IX34" s="70"/>
      <c r="IY34" s="71"/>
      <c r="IZ34" s="69">
        <f>データ!BN7</f>
        <v>83.4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74.400000000000006</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66.599999999999994</v>
      </c>
      <c r="LZ34" s="70"/>
      <c r="MA34" s="70"/>
      <c r="MB34" s="70"/>
      <c r="MC34" s="70"/>
      <c r="MD34" s="70"/>
      <c r="ME34" s="70"/>
      <c r="MF34" s="70"/>
      <c r="MG34" s="70"/>
      <c r="MH34" s="70"/>
      <c r="MI34" s="70"/>
      <c r="MJ34" s="70"/>
      <c r="MK34" s="70"/>
      <c r="ML34" s="70"/>
      <c r="MM34" s="71"/>
      <c r="MN34" s="69">
        <f>データ!BY7</f>
        <v>68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46478</v>
      </c>
      <c r="Q55" s="67"/>
      <c r="R55" s="67"/>
      <c r="S55" s="67"/>
      <c r="T55" s="67"/>
      <c r="U55" s="67"/>
      <c r="V55" s="67"/>
      <c r="W55" s="67"/>
      <c r="X55" s="67"/>
      <c r="Y55" s="67"/>
      <c r="Z55" s="67"/>
      <c r="AA55" s="67"/>
      <c r="AB55" s="67"/>
      <c r="AC55" s="67"/>
      <c r="AD55" s="68"/>
      <c r="AE55" s="66">
        <f>データ!CB7</f>
        <v>51104</v>
      </c>
      <c r="AF55" s="67"/>
      <c r="AG55" s="67"/>
      <c r="AH55" s="67"/>
      <c r="AI55" s="67"/>
      <c r="AJ55" s="67"/>
      <c r="AK55" s="67"/>
      <c r="AL55" s="67"/>
      <c r="AM55" s="67"/>
      <c r="AN55" s="67"/>
      <c r="AO55" s="67"/>
      <c r="AP55" s="67"/>
      <c r="AQ55" s="67"/>
      <c r="AR55" s="67"/>
      <c r="AS55" s="68"/>
      <c r="AT55" s="66">
        <f>データ!CC7</f>
        <v>54580</v>
      </c>
      <c r="AU55" s="67"/>
      <c r="AV55" s="67"/>
      <c r="AW55" s="67"/>
      <c r="AX55" s="67"/>
      <c r="AY55" s="67"/>
      <c r="AZ55" s="67"/>
      <c r="BA55" s="67"/>
      <c r="BB55" s="67"/>
      <c r="BC55" s="67"/>
      <c r="BD55" s="67"/>
      <c r="BE55" s="67"/>
      <c r="BF55" s="67"/>
      <c r="BG55" s="67"/>
      <c r="BH55" s="68"/>
      <c r="BI55" s="66">
        <f>データ!CD7</f>
        <v>54937</v>
      </c>
      <c r="BJ55" s="67"/>
      <c r="BK55" s="67"/>
      <c r="BL55" s="67"/>
      <c r="BM55" s="67"/>
      <c r="BN55" s="67"/>
      <c r="BO55" s="67"/>
      <c r="BP55" s="67"/>
      <c r="BQ55" s="67"/>
      <c r="BR55" s="67"/>
      <c r="BS55" s="67"/>
      <c r="BT55" s="67"/>
      <c r="BU55" s="67"/>
      <c r="BV55" s="67"/>
      <c r="BW55" s="68"/>
      <c r="BX55" s="66">
        <f>データ!CE7</f>
        <v>55456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18045</v>
      </c>
      <c r="DE55" s="67"/>
      <c r="DF55" s="67"/>
      <c r="DG55" s="67"/>
      <c r="DH55" s="67"/>
      <c r="DI55" s="67"/>
      <c r="DJ55" s="67"/>
      <c r="DK55" s="67"/>
      <c r="DL55" s="67"/>
      <c r="DM55" s="67"/>
      <c r="DN55" s="67"/>
      <c r="DO55" s="67"/>
      <c r="DP55" s="67"/>
      <c r="DQ55" s="67"/>
      <c r="DR55" s="68"/>
      <c r="DS55" s="66">
        <f>データ!CM7</f>
        <v>19720</v>
      </c>
      <c r="DT55" s="67"/>
      <c r="DU55" s="67"/>
      <c r="DV55" s="67"/>
      <c r="DW55" s="67"/>
      <c r="DX55" s="67"/>
      <c r="DY55" s="67"/>
      <c r="DZ55" s="67"/>
      <c r="EA55" s="67"/>
      <c r="EB55" s="67"/>
      <c r="EC55" s="67"/>
      <c r="ED55" s="67"/>
      <c r="EE55" s="67"/>
      <c r="EF55" s="67"/>
      <c r="EG55" s="68"/>
      <c r="EH55" s="66">
        <f>データ!CN7</f>
        <v>21664</v>
      </c>
      <c r="EI55" s="67"/>
      <c r="EJ55" s="67"/>
      <c r="EK55" s="67"/>
      <c r="EL55" s="67"/>
      <c r="EM55" s="67"/>
      <c r="EN55" s="67"/>
      <c r="EO55" s="67"/>
      <c r="EP55" s="67"/>
      <c r="EQ55" s="67"/>
      <c r="ER55" s="67"/>
      <c r="ES55" s="67"/>
      <c r="ET55" s="67"/>
      <c r="EU55" s="67"/>
      <c r="EV55" s="68"/>
      <c r="EW55" s="66">
        <f>データ!CO7</f>
        <v>22368</v>
      </c>
      <c r="EX55" s="67"/>
      <c r="EY55" s="67"/>
      <c r="EZ55" s="67"/>
      <c r="FA55" s="67"/>
      <c r="FB55" s="67"/>
      <c r="FC55" s="67"/>
      <c r="FD55" s="67"/>
      <c r="FE55" s="67"/>
      <c r="FF55" s="67"/>
      <c r="FG55" s="67"/>
      <c r="FH55" s="67"/>
      <c r="FI55" s="67"/>
      <c r="FJ55" s="67"/>
      <c r="FK55" s="68"/>
      <c r="FL55" s="66">
        <f>データ!CP7</f>
        <v>22396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v>
      </c>
      <c r="GS55" s="70"/>
      <c r="GT55" s="70"/>
      <c r="GU55" s="70"/>
      <c r="GV55" s="70"/>
      <c r="GW55" s="70"/>
      <c r="GX55" s="70"/>
      <c r="GY55" s="70"/>
      <c r="GZ55" s="70"/>
      <c r="HA55" s="70"/>
      <c r="HB55" s="70"/>
      <c r="HC55" s="70"/>
      <c r="HD55" s="70"/>
      <c r="HE55" s="70"/>
      <c r="HF55" s="71"/>
      <c r="HG55" s="69">
        <f>データ!CX7</f>
        <v>65.900000000000006</v>
      </c>
      <c r="HH55" s="70"/>
      <c r="HI55" s="70"/>
      <c r="HJ55" s="70"/>
      <c r="HK55" s="70"/>
      <c r="HL55" s="70"/>
      <c r="HM55" s="70"/>
      <c r="HN55" s="70"/>
      <c r="HO55" s="70"/>
      <c r="HP55" s="70"/>
      <c r="HQ55" s="70"/>
      <c r="HR55" s="70"/>
      <c r="HS55" s="70"/>
      <c r="HT55" s="70"/>
      <c r="HU55" s="71"/>
      <c r="HV55" s="69">
        <f>データ!CY7</f>
        <v>61.2</v>
      </c>
      <c r="HW55" s="70"/>
      <c r="HX55" s="70"/>
      <c r="HY55" s="70"/>
      <c r="HZ55" s="70"/>
      <c r="IA55" s="70"/>
      <c r="IB55" s="70"/>
      <c r="IC55" s="70"/>
      <c r="ID55" s="70"/>
      <c r="IE55" s="70"/>
      <c r="IF55" s="70"/>
      <c r="IG55" s="70"/>
      <c r="IH55" s="70"/>
      <c r="II55" s="70"/>
      <c r="IJ55" s="71"/>
      <c r="IK55" s="69">
        <f>データ!CZ7</f>
        <v>56.5</v>
      </c>
      <c r="IL55" s="70"/>
      <c r="IM55" s="70"/>
      <c r="IN55" s="70"/>
      <c r="IO55" s="70"/>
      <c r="IP55" s="70"/>
      <c r="IQ55" s="70"/>
      <c r="IR55" s="70"/>
      <c r="IS55" s="70"/>
      <c r="IT55" s="70"/>
      <c r="IU55" s="70"/>
      <c r="IV55" s="70"/>
      <c r="IW55" s="70"/>
      <c r="IX55" s="70"/>
      <c r="IY55" s="71"/>
      <c r="IZ55" s="69">
        <f>データ!DA7</f>
        <v>57.9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22.2</v>
      </c>
      <c r="KG55" s="70"/>
      <c r="KH55" s="70"/>
      <c r="KI55" s="70"/>
      <c r="KJ55" s="70"/>
      <c r="KK55" s="70"/>
      <c r="KL55" s="70"/>
      <c r="KM55" s="70"/>
      <c r="KN55" s="70"/>
      <c r="KO55" s="70"/>
      <c r="KP55" s="70"/>
      <c r="KQ55" s="70"/>
      <c r="KR55" s="70"/>
      <c r="KS55" s="70"/>
      <c r="KT55" s="71"/>
      <c r="KU55" s="69">
        <f>データ!DI7</f>
        <v>24.2</v>
      </c>
      <c r="KV55" s="70"/>
      <c r="KW55" s="70"/>
      <c r="KX55" s="70"/>
      <c r="KY55" s="70"/>
      <c r="KZ55" s="70"/>
      <c r="LA55" s="70"/>
      <c r="LB55" s="70"/>
      <c r="LC55" s="70"/>
      <c r="LD55" s="70"/>
      <c r="LE55" s="70"/>
      <c r="LF55" s="70"/>
      <c r="LG55" s="70"/>
      <c r="LH55" s="70"/>
      <c r="LI55" s="71"/>
      <c r="LJ55" s="69">
        <f>データ!DJ7</f>
        <v>26.3</v>
      </c>
      <c r="LK55" s="70"/>
      <c r="LL55" s="70"/>
      <c r="LM55" s="70"/>
      <c r="LN55" s="70"/>
      <c r="LO55" s="70"/>
      <c r="LP55" s="70"/>
      <c r="LQ55" s="70"/>
      <c r="LR55" s="70"/>
      <c r="LS55" s="70"/>
      <c r="LT55" s="70"/>
      <c r="LU55" s="70"/>
      <c r="LV55" s="70"/>
      <c r="LW55" s="70"/>
      <c r="LX55" s="71"/>
      <c r="LY55" s="69">
        <f>データ!DK7</f>
        <v>25.5</v>
      </c>
      <c r="LZ55" s="70"/>
      <c r="MA55" s="70"/>
      <c r="MB55" s="70"/>
      <c r="MC55" s="70"/>
      <c r="MD55" s="70"/>
      <c r="ME55" s="70"/>
      <c r="MF55" s="70"/>
      <c r="MG55" s="70"/>
      <c r="MH55" s="70"/>
      <c r="MI55" s="70"/>
      <c r="MJ55" s="70"/>
      <c r="MK55" s="70"/>
      <c r="ML55" s="70"/>
      <c r="MM55" s="71"/>
      <c r="MN55" s="69">
        <f>データ!DL7</f>
        <v>27.2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53523</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62697</v>
      </c>
      <c r="BJ56" s="67"/>
      <c r="BK56" s="67"/>
      <c r="BL56" s="67"/>
      <c r="BM56" s="67"/>
      <c r="BN56" s="67"/>
      <c r="BO56" s="67"/>
      <c r="BP56" s="67"/>
      <c r="BQ56" s="67"/>
      <c r="BR56" s="67"/>
      <c r="BS56" s="67"/>
      <c r="BT56" s="67"/>
      <c r="BU56" s="67"/>
      <c r="BV56" s="67"/>
      <c r="BW56" s="68"/>
      <c r="BX56" s="66">
        <f>データ!CJ7</f>
        <v>62059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15111</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17279</v>
      </c>
      <c r="EX56" s="67"/>
      <c r="EY56" s="67"/>
      <c r="EZ56" s="67"/>
      <c r="FA56" s="67"/>
      <c r="FB56" s="67"/>
      <c r="FC56" s="67"/>
      <c r="FD56" s="67"/>
      <c r="FE56" s="67"/>
      <c r="FF56" s="67"/>
      <c r="FG56" s="67"/>
      <c r="FH56" s="67"/>
      <c r="FI56" s="67"/>
      <c r="FJ56" s="67"/>
      <c r="FK56" s="68"/>
      <c r="FL56" s="66">
        <f>データ!CU7</f>
        <v>17851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56.2</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55.7</v>
      </c>
      <c r="IL56" s="70"/>
      <c r="IM56" s="70"/>
      <c r="IN56" s="70"/>
      <c r="IO56" s="70"/>
      <c r="IP56" s="70"/>
      <c r="IQ56" s="70"/>
      <c r="IR56" s="70"/>
      <c r="IS56" s="70"/>
      <c r="IT56" s="70"/>
      <c r="IU56" s="70"/>
      <c r="IV56" s="70"/>
      <c r="IW56" s="70"/>
      <c r="IX56" s="70"/>
      <c r="IY56" s="71"/>
      <c r="IZ56" s="69">
        <f>データ!DF7</f>
        <v>57.2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24.2</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24.4</v>
      </c>
      <c r="LZ56" s="70"/>
      <c r="MA56" s="70"/>
      <c r="MB56" s="70"/>
      <c r="MC56" s="70"/>
      <c r="MD56" s="70"/>
      <c r="ME56" s="70"/>
      <c r="MF56" s="70"/>
      <c r="MG56" s="70"/>
      <c r="MH56" s="70"/>
      <c r="MI56" s="70"/>
      <c r="MJ56" s="70"/>
      <c r="MK56" s="70"/>
      <c r="ML56" s="70"/>
      <c r="MM56" s="71"/>
      <c r="MN56" s="69">
        <f>データ!DQ7</f>
        <v>25.7</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37.5</v>
      </c>
      <c r="Q79" s="70"/>
      <c r="R79" s="70"/>
      <c r="S79" s="70"/>
      <c r="T79" s="70"/>
      <c r="U79" s="70"/>
      <c r="V79" s="70"/>
      <c r="W79" s="70"/>
      <c r="X79" s="70"/>
      <c r="Y79" s="70"/>
      <c r="Z79" s="70"/>
      <c r="AA79" s="70"/>
      <c r="AB79" s="70"/>
      <c r="AC79" s="70"/>
      <c r="AD79" s="71"/>
      <c r="AE79" s="69">
        <f>データ!DT7</f>
        <v>39.299999999999997</v>
      </c>
      <c r="AF79" s="70"/>
      <c r="AG79" s="70"/>
      <c r="AH79" s="70"/>
      <c r="AI79" s="70"/>
      <c r="AJ79" s="70"/>
      <c r="AK79" s="70"/>
      <c r="AL79" s="70"/>
      <c r="AM79" s="70"/>
      <c r="AN79" s="70"/>
      <c r="AO79" s="70"/>
      <c r="AP79" s="70"/>
      <c r="AQ79" s="70"/>
      <c r="AR79" s="70"/>
      <c r="AS79" s="71"/>
      <c r="AT79" s="69">
        <f>データ!DU7</f>
        <v>27.2</v>
      </c>
      <c r="AU79" s="70"/>
      <c r="AV79" s="70"/>
      <c r="AW79" s="70"/>
      <c r="AX79" s="70"/>
      <c r="AY79" s="70"/>
      <c r="AZ79" s="70"/>
      <c r="BA79" s="70"/>
      <c r="BB79" s="70"/>
      <c r="BC79" s="70"/>
      <c r="BD79" s="70"/>
      <c r="BE79" s="70"/>
      <c r="BF79" s="70"/>
      <c r="BG79" s="70"/>
      <c r="BH79" s="71"/>
      <c r="BI79" s="69">
        <f>データ!DV7</f>
        <v>19.2</v>
      </c>
      <c r="BJ79" s="70"/>
      <c r="BK79" s="70"/>
      <c r="BL79" s="70"/>
      <c r="BM79" s="70"/>
      <c r="BN79" s="70"/>
      <c r="BO79" s="70"/>
      <c r="BP79" s="70"/>
      <c r="BQ79" s="70"/>
      <c r="BR79" s="70"/>
      <c r="BS79" s="70"/>
      <c r="BT79" s="70"/>
      <c r="BU79" s="70"/>
      <c r="BV79" s="70"/>
      <c r="BW79" s="71"/>
      <c r="BX79" s="69">
        <f>データ!DW7</f>
        <v>20.100000000000001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43.4</v>
      </c>
      <c r="DH79" s="70"/>
      <c r="DI79" s="70"/>
      <c r="DJ79" s="70"/>
      <c r="DK79" s="70"/>
      <c r="DL79" s="70"/>
      <c r="DM79" s="70"/>
      <c r="DN79" s="70"/>
      <c r="DO79" s="70"/>
      <c r="DP79" s="70"/>
      <c r="DQ79" s="70"/>
      <c r="DR79" s="70"/>
      <c r="DS79" s="70"/>
      <c r="DT79" s="70"/>
      <c r="DU79" s="71"/>
      <c r="DV79" s="69">
        <f>データ!EE7</f>
        <v>47.1</v>
      </c>
      <c r="DW79" s="70"/>
      <c r="DX79" s="70"/>
      <c r="DY79" s="70"/>
      <c r="DZ79" s="70"/>
      <c r="EA79" s="70"/>
      <c r="EB79" s="70"/>
      <c r="EC79" s="70"/>
      <c r="ED79" s="70"/>
      <c r="EE79" s="70"/>
      <c r="EF79" s="70"/>
      <c r="EG79" s="70"/>
      <c r="EH79" s="70"/>
      <c r="EI79" s="70"/>
      <c r="EJ79" s="71"/>
      <c r="EK79" s="69">
        <f>データ!EF7</f>
        <v>49.7</v>
      </c>
      <c r="EL79" s="70"/>
      <c r="EM79" s="70"/>
      <c r="EN79" s="70"/>
      <c r="EO79" s="70"/>
      <c r="EP79" s="70"/>
      <c r="EQ79" s="70"/>
      <c r="ER79" s="70"/>
      <c r="ES79" s="70"/>
      <c r="ET79" s="70"/>
      <c r="EU79" s="70"/>
      <c r="EV79" s="70"/>
      <c r="EW79" s="70"/>
      <c r="EX79" s="70"/>
      <c r="EY79" s="71"/>
      <c r="EZ79" s="69">
        <f>データ!EG7</f>
        <v>51</v>
      </c>
      <c r="FA79" s="70"/>
      <c r="FB79" s="70"/>
      <c r="FC79" s="70"/>
      <c r="FD79" s="70"/>
      <c r="FE79" s="70"/>
      <c r="FF79" s="70"/>
      <c r="FG79" s="70"/>
      <c r="FH79" s="70"/>
      <c r="FI79" s="70"/>
      <c r="FJ79" s="70"/>
      <c r="FK79" s="70"/>
      <c r="FL79" s="70"/>
      <c r="FM79" s="70"/>
      <c r="FN79" s="71"/>
      <c r="FO79" s="69">
        <f>データ!EH7</f>
        <v>51.1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77.599999999999994</v>
      </c>
      <c r="GU79" s="70"/>
      <c r="GV79" s="70"/>
      <c r="GW79" s="70"/>
      <c r="GX79" s="70"/>
      <c r="GY79" s="70"/>
      <c r="GZ79" s="70"/>
      <c r="HA79" s="70"/>
      <c r="HB79" s="70"/>
      <c r="HC79" s="70"/>
      <c r="HD79" s="70"/>
      <c r="HE79" s="70"/>
      <c r="HF79" s="70"/>
      <c r="HG79" s="70"/>
      <c r="HH79" s="71"/>
      <c r="HI79" s="69">
        <f>データ!EP7</f>
        <v>82.1</v>
      </c>
      <c r="HJ79" s="70"/>
      <c r="HK79" s="70"/>
      <c r="HL79" s="70"/>
      <c r="HM79" s="70"/>
      <c r="HN79" s="70"/>
      <c r="HO79" s="70"/>
      <c r="HP79" s="70"/>
      <c r="HQ79" s="70"/>
      <c r="HR79" s="70"/>
      <c r="HS79" s="70"/>
      <c r="HT79" s="70"/>
      <c r="HU79" s="70"/>
      <c r="HV79" s="70"/>
      <c r="HW79" s="71"/>
      <c r="HX79" s="69">
        <f>データ!EQ7</f>
        <v>79.5</v>
      </c>
      <c r="HY79" s="70"/>
      <c r="HZ79" s="70"/>
      <c r="IA79" s="70"/>
      <c r="IB79" s="70"/>
      <c r="IC79" s="70"/>
      <c r="ID79" s="70"/>
      <c r="IE79" s="70"/>
      <c r="IF79" s="70"/>
      <c r="IG79" s="70"/>
      <c r="IH79" s="70"/>
      <c r="II79" s="70"/>
      <c r="IJ79" s="70"/>
      <c r="IK79" s="70"/>
      <c r="IL79" s="71"/>
      <c r="IM79" s="69">
        <f>データ!ER7</f>
        <v>70.3</v>
      </c>
      <c r="IN79" s="70"/>
      <c r="IO79" s="70"/>
      <c r="IP79" s="70"/>
      <c r="IQ79" s="70"/>
      <c r="IR79" s="70"/>
      <c r="IS79" s="70"/>
      <c r="IT79" s="70"/>
      <c r="IU79" s="70"/>
      <c r="IV79" s="70"/>
      <c r="IW79" s="70"/>
      <c r="IX79" s="70"/>
      <c r="IY79" s="70"/>
      <c r="IZ79" s="70"/>
      <c r="JA79" s="71"/>
      <c r="JB79" s="69">
        <f>データ!ES7</f>
        <v>63.5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46673185</v>
      </c>
      <c r="KH79" s="67"/>
      <c r="KI79" s="67"/>
      <c r="KJ79" s="67"/>
      <c r="KK79" s="67"/>
      <c r="KL79" s="67"/>
      <c r="KM79" s="67"/>
      <c r="KN79" s="67"/>
      <c r="KO79" s="67"/>
      <c r="KP79" s="67"/>
      <c r="KQ79" s="67"/>
      <c r="KR79" s="67"/>
      <c r="KS79" s="67"/>
      <c r="KT79" s="67"/>
      <c r="KU79" s="68"/>
      <c r="KV79" s="66">
        <f>データ!FA7</f>
        <v>46690787</v>
      </c>
      <c r="KW79" s="67"/>
      <c r="KX79" s="67"/>
      <c r="KY79" s="67"/>
      <c r="KZ79" s="67"/>
      <c r="LA79" s="67"/>
      <c r="LB79" s="67"/>
      <c r="LC79" s="67"/>
      <c r="LD79" s="67"/>
      <c r="LE79" s="67"/>
      <c r="LF79" s="67"/>
      <c r="LG79" s="67"/>
      <c r="LH79" s="67"/>
      <c r="LI79" s="67"/>
      <c r="LJ79" s="68"/>
      <c r="LK79" s="66">
        <f>データ!FB7</f>
        <v>47558942</v>
      </c>
      <c r="LL79" s="67"/>
      <c r="LM79" s="67"/>
      <c r="LN79" s="67"/>
      <c r="LO79" s="67"/>
      <c r="LP79" s="67"/>
      <c r="LQ79" s="67"/>
      <c r="LR79" s="67"/>
      <c r="LS79" s="67"/>
      <c r="LT79" s="67"/>
      <c r="LU79" s="67"/>
      <c r="LV79" s="67"/>
      <c r="LW79" s="67"/>
      <c r="LX79" s="67"/>
      <c r="LY79" s="68"/>
      <c r="LZ79" s="66">
        <f>データ!FC7</f>
        <v>52091736</v>
      </c>
      <c r="MA79" s="67"/>
      <c r="MB79" s="67"/>
      <c r="MC79" s="67"/>
      <c r="MD79" s="67"/>
      <c r="ME79" s="67"/>
      <c r="MF79" s="67"/>
      <c r="MG79" s="67"/>
      <c r="MH79" s="67"/>
      <c r="MI79" s="67"/>
      <c r="MJ79" s="67"/>
      <c r="MK79" s="67"/>
      <c r="ML79" s="67"/>
      <c r="MM79" s="67"/>
      <c r="MN79" s="68"/>
      <c r="MO79" s="66">
        <f>データ!FD7</f>
        <v>50837049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75.099999999999994</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67.8</v>
      </c>
      <c r="BJ80" s="70"/>
      <c r="BK80" s="70"/>
      <c r="BL80" s="70"/>
      <c r="BM80" s="70"/>
      <c r="BN80" s="70"/>
      <c r="BO80" s="70"/>
      <c r="BP80" s="70"/>
      <c r="BQ80" s="70"/>
      <c r="BR80" s="70"/>
      <c r="BS80" s="70"/>
      <c r="BT80" s="70"/>
      <c r="BU80" s="70"/>
      <c r="BV80" s="70"/>
      <c r="BW80" s="71"/>
      <c r="BX80" s="69">
        <f>データ!EB7</f>
        <v>61.8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52.9</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56.1</v>
      </c>
      <c r="FA80" s="70"/>
      <c r="FB80" s="70"/>
      <c r="FC80" s="70"/>
      <c r="FD80" s="70"/>
      <c r="FE80" s="70"/>
      <c r="FF80" s="70"/>
      <c r="FG80" s="70"/>
      <c r="FH80" s="70"/>
      <c r="FI80" s="70"/>
      <c r="FJ80" s="70"/>
      <c r="FK80" s="70"/>
      <c r="FL80" s="70"/>
      <c r="FM80" s="70"/>
      <c r="FN80" s="71"/>
      <c r="FO80" s="69">
        <f>データ!EM7</f>
        <v>57.5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69.400000000000006</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70.400000000000006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49696718</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49693831</v>
      </c>
      <c r="MA80" s="67"/>
      <c r="MB80" s="67"/>
      <c r="MC80" s="67"/>
      <c r="MD80" s="67"/>
      <c r="ME80" s="67"/>
      <c r="MF80" s="67"/>
      <c r="MG80" s="67"/>
      <c r="MH80" s="67"/>
      <c r="MI80" s="67"/>
      <c r="MJ80" s="67"/>
      <c r="MK80" s="67"/>
      <c r="ML80" s="67"/>
      <c r="MM80" s="67"/>
      <c r="MN80" s="68"/>
      <c r="MO80" s="66">
        <f>データ!FI7</f>
        <v>50513249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MKi9/1EfoyeIIIgTQkoYbIrwJPiafPYF6j1svdCX33dddvEkE/FnsGX/HBxcZaGyvlkOpW4t6dYDdXxwthV/w==" saltValue="xyo1qR4d4Bb5LUNRUkW2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160</v>
      </c>
      <c r="BG5" s="49" t="s">
        <v>150</v>
      </c>
      <c r="BH5" s="49" t="s">
        <v>151</v>
      </c>
      <c r="BI5" s="49" t="s">
        <v>152</v>
      </c>
      <c r="BJ5" s="49" t="s">
        <v>153</v>
      </c>
      <c r="BK5" s="49" t="s">
        <v>154</v>
      </c>
      <c r="BL5" s="49" t="s">
        <v>155</v>
      </c>
      <c r="BM5" s="49" t="s">
        <v>156</v>
      </c>
      <c r="BN5" s="49" t="s">
        <v>157</v>
      </c>
      <c r="BO5" s="49" t="s">
        <v>158</v>
      </c>
      <c r="BP5" s="49" t="s">
        <v>148</v>
      </c>
      <c r="BQ5" s="49" t="s">
        <v>160</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161</v>
      </c>
      <c r="CN5" s="49" t="s">
        <v>150</v>
      </c>
      <c r="CO5" s="49" t="s">
        <v>151</v>
      </c>
      <c r="CP5" s="49" t="s">
        <v>152</v>
      </c>
      <c r="CQ5" s="49" t="s">
        <v>153</v>
      </c>
      <c r="CR5" s="49" t="s">
        <v>154</v>
      </c>
      <c r="CS5" s="49" t="s">
        <v>155</v>
      </c>
      <c r="CT5" s="49" t="s">
        <v>156</v>
      </c>
      <c r="CU5" s="49" t="s">
        <v>157</v>
      </c>
      <c r="CV5" s="49" t="s">
        <v>158</v>
      </c>
      <c r="CW5" s="49" t="s">
        <v>148</v>
      </c>
      <c r="CX5" s="49" t="s">
        <v>149</v>
      </c>
      <c r="CY5" s="49" t="s">
        <v>162</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163</v>
      </c>
      <c r="EZ5" s="49" t="s">
        <v>148</v>
      </c>
      <c r="FA5" s="49" t="s">
        <v>149</v>
      </c>
      <c r="FB5" s="49" t="s">
        <v>150</v>
      </c>
      <c r="FC5" s="49" t="s">
        <v>164</v>
      </c>
      <c r="FD5" s="49" t="s">
        <v>165</v>
      </c>
      <c r="FE5" s="49" t="s">
        <v>153</v>
      </c>
      <c r="FF5" s="49" t="s">
        <v>154</v>
      </c>
      <c r="FG5" s="49" t="s">
        <v>155</v>
      </c>
      <c r="FH5" s="49" t="s">
        <v>156</v>
      </c>
      <c r="FI5" s="49" t="s">
        <v>157</v>
      </c>
      <c r="FJ5" s="49" t="s">
        <v>158</v>
      </c>
    </row>
    <row r="6" spans="1:166" s="54" customFormat="1" x14ac:dyDescent="0.2">
      <c r="A6" s="35" t="s">
        <v>166</v>
      </c>
      <c r="B6" s="50">
        <f>B8</f>
        <v>2023</v>
      </c>
      <c r="C6" s="50">
        <f t="shared" ref="C6:M6" si="2">C8</f>
        <v>108189</v>
      </c>
      <c r="D6" s="50">
        <f t="shared" si="2"/>
        <v>46</v>
      </c>
      <c r="E6" s="50">
        <f t="shared" si="2"/>
        <v>6</v>
      </c>
      <c r="F6" s="50">
        <f t="shared" si="2"/>
        <v>0</v>
      </c>
      <c r="G6" s="50">
        <f t="shared" si="2"/>
        <v>1</v>
      </c>
      <c r="H6" s="147" t="str">
        <f>IF(H8&lt;&gt;I8,H8,"")&amp;IF(I8&lt;&gt;J8,I8,"")&amp;"　"&amp;J8</f>
        <v>群馬県邑楽館林医療企業団　公立館林厚生病院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ド 透 訓 ガ</v>
      </c>
      <c r="T6" s="50" t="str">
        <f t="shared" si="3"/>
        <v>救 臨 感 災 地</v>
      </c>
      <c r="U6" s="51" t="str">
        <f>U8</f>
        <v>-</v>
      </c>
      <c r="V6" s="51">
        <f>V8</f>
        <v>31885</v>
      </c>
      <c r="W6" s="50" t="str">
        <f>W8</f>
        <v>-</v>
      </c>
      <c r="X6" s="50" t="str">
        <f t="shared" ref="X6" si="4">X8</f>
        <v>第２種該当</v>
      </c>
      <c r="Y6" s="50" t="str">
        <f t="shared" si="3"/>
        <v>７：１</v>
      </c>
      <c r="Z6" s="51">
        <f t="shared" si="3"/>
        <v>323</v>
      </c>
      <c r="AA6" s="51" t="str">
        <f t="shared" si="3"/>
        <v>-</v>
      </c>
      <c r="AB6" s="51" t="str">
        <f t="shared" si="3"/>
        <v>-</v>
      </c>
      <c r="AC6" s="51" t="str">
        <f t="shared" si="3"/>
        <v>-</v>
      </c>
      <c r="AD6" s="51">
        <f t="shared" si="3"/>
        <v>6</v>
      </c>
      <c r="AE6" s="51">
        <f t="shared" si="3"/>
        <v>329</v>
      </c>
      <c r="AF6" s="51">
        <f t="shared" si="3"/>
        <v>302</v>
      </c>
      <c r="AG6" s="51" t="str">
        <f t="shared" si="3"/>
        <v>-</v>
      </c>
      <c r="AH6" s="51">
        <f t="shared" si="3"/>
        <v>302</v>
      </c>
      <c r="AI6" s="52">
        <f>IF(AI8="-",NA(),AI8)</f>
        <v>95.2</v>
      </c>
      <c r="AJ6" s="52">
        <f t="shared" ref="AJ6:AR6" si="5">IF(AJ8="-",NA(),AJ8)</f>
        <v>99.3</v>
      </c>
      <c r="AK6" s="52">
        <f t="shared" si="5"/>
        <v>106.3</v>
      </c>
      <c r="AL6" s="52">
        <f t="shared" si="5"/>
        <v>105.8</v>
      </c>
      <c r="AM6" s="52">
        <f t="shared" si="5"/>
        <v>98.8</v>
      </c>
      <c r="AN6" s="52">
        <f t="shared" si="5"/>
        <v>97</v>
      </c>
      <c r="AO6" s="52">
        <f t="shared" si="5"/>
        <v>102.4</v>
      </c>
      <c r="AP6" s="52">
        <f t="shared" si="5"/>
        <v>107.2</v>
      </c>
      <c r="AQ6" s="52">
        <f t="shared" si="5"/>
        <v>104.8</v>
      </c>
      <c r="AR6" s="52">
        <f t="shared" si="5"/>
        <v>95.8</v>
      </c>
      <c r="AS6" s="52" t="str">
        <f>IF(AS8="-","【-】","【"&amp;SUBSTITUTE(TEXT(AS8,"#,##0.0"),"-","△")&amp;"】")</f>
        <v>【96.6】</v>
      </c>
      <c r="AT6" s="52">
        <f>IF(AT8="-",NA(),AT8)</f>
        <v>90.8</v>
      </c>
      <c r="AU6" s="52">
        <f t="shared" ref="AU6:BC6" si="6">IF(AU8="-",NA(),AU8)</f>
        <v>87.3</v>
      </c>
      <c r="AV6" s="52">
        <f t="shared" si="6"/>
        <v>91.7</v>
      </c>
      <c r="AW6" s="52">
        <f t="shared" si="6"/>
        <v>96.5</v>
      </c>
      <c r="AX6" s="52">
        <f t="shared" si="6"/>
        <v>92.1</v>
      </c>
      <c r="AY6" s="52">
        <f t="shared" si="6"/>
        <v>89.3</v>
      </c>
      <c r="AZ6" s="52">
        <f t="shared" si="6"/>
        <v>84.1</v>
      </c>
      <c r="BA6" s="52">
        <f t="shared" si="6"/>
        <v>86.3</v>
      </c>
      <c r="BB6" s="52">
        <f t="shared" si="6"/>
        <v>86.6</v>
      </c>
      <c r="BC6" s="52">
        <f t="shared" si="6"/>
        <v>86.2</v>
      </c>
      <c r="BD6" s="52" t="str">
        <f>IF(BD8="-","【-】","【"&amp;SUBSTITUTE(TEXT(BD8,"#,##0.0"),"-","△")&amp;"】")</f>
        <v>【86.6】</v>
      </c>
      <c r="BE6" s="52">
        <f>IF(BE8="-",NA(),BE8)</f>
        <v>87.4</v>
      </c>
      <c r="BF6" s="52">
        <f t="shared" ref="BF6:BN6" si="7">IF(BF8="-",NA(),BF8)</f>
        <v>83.9</v>
      </c>
      <c r="BG6" s="52">
        <f t="shared" si="7"/>
        <v>88.5</v>
      </c>
      <c r="BH6" s="52">
        <f t="shared" si="7"/>
        <v>93.1</v>
      </c>
      <c r="BI6" s="52">
        <f t="shared" si="7"/>
        <v>89</v>
      </c>
      <c r="BJ6" s="52">
        <f t="shared" si="7"/>
        <v>86.5</v>
      </c>
      <c r="BK6" s="52">
        <f t="shared" si="7"/>
        <v>81.400000000000006</v>
      </c>
      <c r="BL6" s="52">
        <f t="shared" si="7"/>
        <v>83.7</v>
      </c>
      <c r="BM6" s="52">
        <f t="shared" si="7"/>
        <v>84</v>
      </c>
      <c r="BN6" s="52">
        <f t="shared" si="7"/>
        <v>83.4</v>
      </c>
      <c r="BO6" s="52" t="str">
        <f>IF(BO8="-","【-】","【"&amp;SUBSTITUTE(TEXT(BO8,"#,##0.0"),"-","△")&amp;"】")</f>
        <v>【83.9】</v>
      </c>
      <c r="BP6" s="52">
        <f>IF(BP8="-",NA(),BP8)</f>
        <v>83</v>
      </c>
      <c r="BQ6" s="52">
        <f t="shared" ref="BQ6:BY6" si="8">IF(BQ8="-",NA(),BQ8)</f>
        <v>73.5</v>
      </c>
      <c r="BR6" s="52">
        <f t="shared" si="8"/>
        <v>76.5</v>
      </c>
      <c r="BS6" s="52">
        <f t="shared" si="8"/>
        <v>80.8</v>
      </c>
      <c r="BT6" s="52">
        <f t="shared" si="8"/>
        <v>81.900000000000006</v>
      </c>
      <c r="BU6" s="52">
        <f t="shared" si="8"/>
        <v>74.400000000000006</v>
      </c>
      <c r="BV6" s="52">
        <f t="shared" si="8"/>
        <v>66.5</v>
      </c>
      <c r="BW6" s="52">
        <f t="shared" si="8"/>
        <v>66.8</v>
      </c>
      <c r="BX6" s="52">
        <f t="shared" si="8"/>
        <v>66.599999999999994</v>
      </c>
      <c r="BY6" s="52">
        <f t="shared" si="8"/>
        <v>68</v>
      </c>
      <c r="BZ6" s="52" t="str">
        <f>IF(BZ8="-","【-】","【"&amp;SUBSTITUTE(TEXT(BZ8,"#,##0.0"),"-","△")&amp;"】")</f>
        <v>【68.7】</v>
      </c>
      <c r="CA6" s="53">
        <f>IF(CA8="-",NA(),CA8)</f>
        <v>46478</v>
      </c>
      <c r="CB6" s="53">
        <f t="shared" ref="CB6:CJ6" si="9">IF(CB8="-",NA(),CB8)</f>
        <v>51104</v>
      </c>
      <c r="CC6" s="53">
        <f t="shared" si="9"/>
        <v>54580</v>
      </c>
      <c r="CD6" s="53">
        <f t="shared" si="9"/>
        <v>54937</v>
      </c>
      <c r="CE6" s="53">
        <f t="shared" si="9"/>
        <v>55456</v>
      </c>
      <c r="CF6" s="53">
        <f t="shared" si="9"/>
        <v>53523</v>
      </c>
      <c r="CG6" s="53">
        <f t="shared" si="9"/>
        <v>57368</v>
      </c>
      <c r="CH6" s="53">
        <f t="shared" si="9"/>
        <v>59838</v>
      </c>
      <c r="CI6" s="53">
        <f t="shared" si="9"/>
        <v>62697</v>
      </c>
      <c r="CJ6" s="53">
        <f t="shared" si="9"/>
        <v>62059</v>
      </c>
      <c r="CK6" s="52" t="str">
        <f>IF(CK8="-","【-】","【"&amp;SUBSTITUTE(TEXT(CK8,"#,##0"),"-","△")&amp;"】")</f>
        <v>【62,428】</v>
      </c>
      <c r="CL6" s="53">
        <f>IF(CL8="-",NA(),CL8)</f>
        <v>18045</v>
      </c>
      <c r="CM6" s="53">
        <f t="shared" ref="CM6:CU6" si="10">IF(CM8="-",NA(),CM8)</f>
        <v>19720</v>
      </c>
      <c r="CN6" s="53">
        <f t="shared" si="10"/>
        <v>21664</v>
      </c>
      <c r="CO6" s="53">
        <f t="shared" si="10"/>
        <v>22368</v>
      </c>
      <c r="CP6" s="53">
        <f t="shared" si="10"/>
        <v>22396</v>
      </c>
      <c r="CQ6" s="53">
        <f t="shared" si="10"/>
        <v>15111</v>
      </c>
      <c r="CR6" s="53">
        <f t="shared" si="10"/>
        <v>15986</v>
      </c>
      <c r="CS6" s="53">
        <f t="shared" si="10"/>
        <v>16421</v>
      </c>
      <c r="CT6" s="53">
        <f t="shared" si="10"/>
        <v>17279</v>
      </c>
      <c r="CU6" s="53">
        <f t="shared" si="10"/>
        <v>17851</v>
      </c>
      <c r="CV6" s="52" t="str">
        <f>IF(CV8="-","【-】","【"&amp;SUBSTITUTE(TEXT(CV8,"#,##0"),"-","△")&amp;"】")</f>
        <v>【18,236】</v>
      </c>
      <c r="CW6" s="52">
        <f>IF(CW8="-",NA(),CW8)</f>
        <v>57</v>
      </c>
      <c r="CX6" s="52">
        <f t="shared" ref="CX6:DF6" si="11">IF(CX8="-",NA(),CX8)</f>
        <v>65.900000000000006</v>
      </c>
      <c r="CY6" s="52">
        <f t="shared" si="11"/>
        <v>61.2</v>
      </c>
      <c r="CZ6" s="52">
        <f t="shared" si="11"/>
        <v>56.5</v>
      </c>
      <c r="DA6" s="52">
        <f t="shared" si="11"/>
        <v>57.9</v>
      </c>
      <c r="DB6" s="52">
        <f t="shared" si="11"/>
        <v>56.2</v>
      </c>
      <c r="DC6" s="52">
        <f t="shared" si="11"/>
        <v>60.8</v>
      </c>
      <c r="DD6" s="52">
        <f t="shared" si="11"/>
        <v>57.4</v>
      </c>
      <c r="DE6" s="52">
        <f t="shared" si="11"/>
        <v>55.7</v>
      </c>
      <c r="DF6" s="52">
        <f t="shared" si="11"/>
        <v>57.2</v>
      </c>
      <c r="DG6" s="52" t="str">
        <f>IF(DG8="-","【-】","【"&amp;SUBSTITUTE(TEXT(DG8,"#,##0.0"),"-","△")&amp;"】")</f>
        <v>【56.1】</v>
      </c>
      <c r="DH6" s="52">
        <f>IF(DH8="-",NA(),DH8)</f>
        <v>22.2</v>
      </c>
      <c r="DI6" s="52">
        <f t="shared" ref="DI6:DQ6" si="12">IF(DI8="-",NA(),DI8)</f>
        <v>24.2</v>
      </c>
      <c r="DJ6" s="52">
        <f t="shared" si="12"/>
        <v>26.3</v>
      </c>
      <c r="DK6" s="52">
        <f t="shared" si="12"/>
        <v>25.5</v>
      </c>
      <c r="DL6" s="52">
        <f t="shared" si="12"/>
        <v>27.2</v>
      </c>
      <c r="DM6" s="52">
        <f t="shared" si="12"/>
        <v>24.2</v>
      </c>
      <c r="DN6" s="52">
        <f t="shared" si="12"/>
        <v>24.1</v>
      </c>
      <c r="DO6" s="52">
        <f t="shared" si="12"/>
        <v>23.9</v>
      </c>
      <c r="DP6" s="52">
        <f t="shared" si="12"/>
        <v>24.4</v>
      </c>
      <c r="DQ6" s="52">
        <f t="shared" si="12"/>
        <v>25.7</v>
      </c>
      <c r="DR6" s="52" t="str">
        <f>IF(DR8="-","【-】","【"&amp;SUBSTITUTE(TEXT(DR8,"#,##0.0"),"-","△")&amp;"】")</f>
        <v>【26.4】</v>
      </c>
      <c r="DS6" s="52">
        <f>IF(DS8="-",NA(),DS8)</f>
        <v>37.5</v>
      </c>
      <c r="DT6" s="52">
        <f t="shared" ref="DT6:EB6" si="13">IF(DT8="-",NA(),DT8)</f>
        <v>39.299999999999997</v>
      </c>
      <c r="DU6" s="52">
        <f t="shared" si="13"/>
        <v>27.2</v>
      </c>
      <c r="DV6" s="52">
        <f t="shared" si="13"/>
        <v>19.2</v>
      </c>
      <c r="DW6" s="52">
        <f t="shared" si="13"/>
        <v>20.100000000000001</v>
      </c>
      <c r="DX6" s="52">
        <f t="shared" si="13"/>
        <v>75.099999999999994</v>
      </c>
      <c r="DY6" s="52">
        <f t="shared" si="13"/>
        <v>83.2</v>
      </c>
      <c r="DZ6" s="52">
        <f t="shared" si="13"/>
        <v>84.6</v>
      </c>
      <c r="EA6" s="52">
        <f t="shared" si="13"/>
        <v>67.8</v>
      </c>
      <c r="EB6" s="52">
        <f t="shared" si="13"/>
        <v>61.8</v>
      </c>
      <c r="EC6" s="52" t="str">
        <f>IF(EC8="-","【-】","【"&amp;SUBSTITUTE(TEXT(EC8,"#,##0.0"),"-","△")&amp;"】")</f>
        <v>【54.5】</v>
      </c>
      <c r="ED6" s="52">
        <f>IF(ED8="-",NA(),ED8)</f>
        <v>43.4</v>
      </c>
      <c r="EE6" s="52">
        <f t="shared" ref="EE6:EM6" si="14">IF(EE8="-",NA(),EE8)</f>
        <v>47.1</v>
      </c>
      <c r="EF6" s="52">
        <f t="shared" si="14"/>
        <v>49.7</v>
      </c>
      <c r="EG6" s="52">
        <f t="shared" si="14"/>
        <v>51</v>
      </c>
      <c r="EH6" s="52">
        <f t="shared" si="14"/>
        <v>51.1</v>
      </c>
      <c r="EI6" s="52">
        <f t="shared" si="14"/>
        <v>52.9</v>
      </c>
      <c r="EJ6" s="52">
        <f t="shared" si="14"/>
        <v>54.3</v>
      </c>
      <c r="EK6" s="52">
        <f t="shared" si="14"/>
        <v>54.9</v>
      </c>
      <c r="EL6" s="52">
        <f t="shared" si="14"/>
        <v>56.1</v>
      </c>
      <c r="EM6" s="52">
        <f t="shared" si="14"/>
        <v>57.5</v>
      </c>
      <c r="EN6" s="52" t="str">
        <f>IF(EN8="-","【-】","【"&amp;SUBSTITUTE(TEXT(EN8,"#,##0.0"),"-","△")&amp;"】")</f>
        <v>【57.0】</v>
      </c>
      <c r="EO6" s="52">
        <f>IF(EO8="-",NA(),EO8)</f>
        <v>77.599999999999994</v>
      </c>
      <c r="EP6" s="52">
        <f t="shared" ref="EP6:EX6" si="15">IF(EP8="-",NA(),EP8)</f>
        <v>82.1</v>
      </c>
      <c r="EQ6" s="52">
        <f t="shared" si="15"/>
        <v>79.5</v>
      </c>
      <c r="ER6" s="52">
        <f t="shared" si="15"/>
        <v>70.3</v>
      </c>
      <c r="ES6" s="52">
        <f t="shared" si="15"/>
        <v>63.5</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46673185</v>
      </c>
      <c r="FA6" s="53">
        <f t="shared" ref="FA6:FI6" si="16">IF(FA8="-",NA(),FA8)</f>
        <v>46690787</v>
      </c>
      <c r="FB6" s="53">
        <f t="shared" si="16"/>
        <v>47558942</v>
      </c>
      <c r="FC6" s="53">
        <f t="shared" si="16"/>
        <v>52091736</v>
      </c>
      <c r="FD6" s="53">
        <f t="shared" si="16"/>
        <v>50837049</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167</v>
      </c>
      <c r="B7" s="50">
        <f t="shared" ref="B7:AH7" si="17">B8</f>
        <v>2023</v>
      </c>
      <c r="C7" s="50">
        <f t="shared" si="17"/>
        <v>108189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ド 透 訓 ガ</v>
      </c>
      <c r="T7" s="50" t="str">
        <f t="shared" si="17"/>
        <v>救 臨 感 災 地</v>
      </c>
      <c r="U7" s="51" t="str">
        <f>U8</f>
        <v>-</v>
      </c>
      <c r="V7" s="51">
        <f>V8</f>
        <v>31885</v>
      </c>
      <c r="W7" s="50" t="str">
        <f>W8</f>
        <v>-</v>
      </c>
      <c r="X7" s="50" t="str">
        <f t="shared" si="17"/>
        <v>第２種該当</v>
      </c>
      <c r="Y7" s="50" t="str">
        <f t="shared" si="17"/>
        <v>７：１</v>
      </c>
      <c r="Z7" s="51">
        <f t="shared" si="17"/>
        <v>323</v>
      </c>
      <c r="AA7" s="51" t="str">
        <f t="shared" si="17"/>
        <v>-</v>
      </c>
      <c r="AB7" s="51" t="str">
        <f t="shared" si="17"/>
        <v>-</v>
      </c>
      <c r="AC7" s="51" t="str">
        <f t="shared" si="17"/>
        <v>-</v>
      </c>
      <c r="AD7" s="51">
        <f t="shared" si="17"/>
        <v>6</v>
      </c>
      <c r="AE7" s="51">
        <f t="shared" si="17"/>
        <v>329</v>
      </c>
      <c r="AF7" s="51">
        <f t="shared" si="17"/>
        <v>302</v>
      </c>
      <c r="AG7" s="51" t="str">
        <f t="shared" si="17"/>
        <v>-</v>
      </c>
      <c r="AH7" s="51">
        <f t="shared" si="17"/>
        <v>302</v>
      </c>
      <c r="AI7" s="52">
        <f>AI8</f>
        <v>95.2</v>
      </c>
      <c r="AJ7" s="52">
        <f t="shared" ref="AJ7:AR7" si="18">AJ8</f>
        <v>99.3</v>
      </c>
      <c r="AK7" s="52">
        <f t="shared" si="18"/>
        <v>106.3</v>
      </c>
      <c r="AL7" s="52">
        <f t="shared" si="18"/>
        <v>105.8</v>
      </c>
      <c r="AM7" s="52">
        <f t="shared" si="18"/>
        <v>98.8</v>
      </c>
      <c r="AN7" s="52">
        <f t="shared" si="18"/>
        <v>97</v>
      </c>
      <c r="AO7" s="52">
        <f t="shared" si="18"/>
        <v>102.4</v>
      </c>
      <c r="AP7" s="52">
        <f t="shared" si="18"/>
        <v>107.2</v>
      </c>
      <c r="AQ7" s="52">
        <f t="shared" si="18"/>
        <v>104.8</v>
      </c>
      <c r="AR7" s="52">
        <f t="shared" si="18"/>
        <v>95.8</v>
      </c>
      <c r="AS7" s="52"/>
      <c r="AT7" s="52">
        <f>AT8</f>
        <v>90.8</v>
      </c>
      <c r="AU7" s="52">
        <f t="shared" ref="AU7:BC7" si="19">AU8</f>
        <v>87.3</v>
      </c>
      <c r="AV7" s="52">
        <f t="shared" si="19"/>
        <v>91.7</v>
      </c>
      <c r="AW7" s="52">
        <f t="shared" si="19"/>
        <v>96.5</v>
      </c>
      <c r="AX7" s="52">
        <f t="shared" si="19"/>
        <v>92.1</v>
      </c>
      <c r="AY7" s="52">
        <f t="shared" si="19"/>
        <v>89.3</v>
      </c>
      <c r="AZ7" s="52">
        <f t="shared" si="19"/>
        <v>84.1</v>
      </c>
      <c r="BA7" s="52">
        <f t="shared" si="19"/>
        <v>86.3</v>
      </c>
      <c r="BB7" s="52">
        <f t="shared" si="19"/>
        <v>86.6</v>
      </c>
      <c r="BC7" s="52">
        <f t="shared" si="19"/>
        <v>86.2</v>
      </c>
      <c r="BD7" s="52"/>
      <c r="BE7" s="52">
        <f>BE8</f>
        <v>87.4</v>
      </c>
      <c r="BF7" s="52">
        <f t="shared" ref="BF7:BN7" si="20">BF8</f>
        <v>83.9</v>
      </c>
      <c r="BG7" s="52">
        <f t="shared" si="20"/>
        <v>88.5</v>
      </c>
      <c r="BH7" s="52">
        <f t="shared" si="20"/>
        <v>93.1</v>
      </c>
      <c r="BI7" s="52">
        <f t="shared" si="20"/>
        <v>89</v>
      </c>
      <c r="BJ7" s="52">
        <f t="shared" si="20"/>
        <v>86.5</v>
      </c>
      <c r="BK7" s="52">
        <f t="shared" si="20"/>
        <v>81.400000000000006</v>
      </c>
      <c r="BL7" s="52">
        <f t="shared" si="20"/>
        <v>83.7</v>
      </c>
      <c r="BM7" s="52">
        <f t="shared" si="20"/>
        <v>84</v>
      </c>
      <c r="BN7" s="52">
        <f t="shared" si="20"/>
        <v>83.4</v>
      </c>
      <c r="BO7" s="52"/>
      <c r="BP7" s="52">
        <f>BP8</f>
        <v>83</v>
      </c>
      <c r="BQ7" s="52">
        <f t="shared" ref="BQ7:BY7" si="21">BQ8</f>
        <v>73.5</v>
      </c>
      <c r="BR7" s="52">
        <f t="shared" si="21"/>
        <v>76.5</v>
      </c>
      <c r="BS7" s="52">
        <f t="shared" si="21"/>
        <v>80.8</v>
      </c>
      <c r="BT7" s="52">
        <f t="shared" si="21"/>
        <v>81.900000000000006</v>
      </c>
      <c r="BU7" s="52">
        <f t="shared" si="21"/>
        <v>74.400000000000006</v>
      </c>
      <c r="BV7" s="52">
        <f t="shared" si="21"/>
        <v>66.5</v>
      </c>
      <c r="BW7" s="52">
        <f t="shared" si="21"/>
        <v>66.8</v>
      </c>
      <c r="BX7" s="52">
        <f t="shared" si="21"/>
        <v>66.599999999999994</v>
      </c>
      <c r="BY7" s="52">
        <f t="shared" si="21"/>
        <v>68</v>
      </c>
      <c r="BZ7" s="52"/>
      <c r="CA7" s="53">
        <f>CA8</f>
        <v>46478</v>
      </c>
      <c r="CB7" s="53">
        <f t="shared" ref="CB7:CJ7" si="22">CB8</f>
        <v>51104</v>
      </c>
      <c r="CC7" s="53">
        <f t="shared" si="22"/>
        <v>54580</v>
      </c>
      <c r="CD7" s="53">
        <f t="shared" si="22"/>
        <v>54937</v>
      </c>
      <c r="CE7" s="53">
        <f t="shared" si="22"/>
        <v>55456</v>
      </c>
      <c r="CF7" s="53">
        <f t="shared" si="22"/>
        <v>53523</v>
      </c>
      <c r="CG7" s="53">
        <f t="shared" si="22"/>
        <v>57368</v>
      </c>
      <c r="CH7" s="53">
        <f t="shared" si="22"/>
        <v>59838</v>
      </c>
      <c r="CI7" s="53">
        <f t="shared" si="22"/>
        <v>62697</v>
      </c>
      <c r="CJ7" s="53">
        <f t="shared" si="22"/>
        <v>62059</v>
      </c>
      <c r="CK7" s="52"/>
      <c r="CL7" s="53">
        <f>CL8</f>
        <v>18045</v>
      </c>
      <c r="CM7" s="53">
        <f t="shared" ref="CM7:CU7" si="23">CM8</f>
        <v>19720</v>
      </c>
      <c r="CN7" s="53">
        <f t="shared" si="23"/>
        <v>21664</v>
      </c>
      <c r="CO7" s="53">
        <f t="shared" si="23"/>
        <v>22368</v>
      </c>
      <c r="CP7" s="53">
        <f t="shared" si="23"/>
        <v>22396</v>
      </c>
      <c r="CQ7" s="53">
        <f t="shared" si="23"/>
        <v>15111</v>
      </c>
      <c r="CR7" s="53">
        <f t="shared" si="23"/>
        <v>15986</v>
      </c>
      <c r="CS7" s="53">
        <f t="shared" si="23"/>
        <v>16421</v>
      </c>
      <c r="CT7" s="53">
        <f t="shared" si="23"/>
        <v>17279</v>
      </c>
      <c r="CU7" s="53">
        <f t="shared" si="23"/>
        <v>17851</v>
      </c>
      <c r="CV7" s="52"/>
      <c r="CW7" s="52">
        <f>CW8</f>
        <v>57</v>
      </c>
      <c r="CX7" s="52">
        <f t="shared" ref="CX7:DF7" si="24">CX8</f>
        <v>65.900000000000006</v>
      </c>
      <c r="CY7" s="52">
        <f t="shared" si="24"/>
        <v>61.2</v>
      </c>
      <c r="CZ7" s="52">
        <f t="shared" si="24"/>
        <v>56.5</v>
      </c>
      <c r="DA7" s="52">
        <f t="shared" si="24"/>
        <v>57.9</v>
      </c>
      <c r="DB7" s="52">
        <f t="shared" si="24"/>
        <v>56.2</v>
      </c>
      <c r="DC7" s="52">
        <f t="shared" si="24"/>
        <v>60.8</v>
      </c>
      <c r="DD7" s="52">
        <f t="shared" si="24"/>
        <v>57.4</v>
      </c>
      <c r="DE7" s="52">
        <f t="shared" si="24"/>
        <v>55.7</v>
      </c>
      <c r="DF7" s="52">
        <f t="shared" si="24"/>
        <v>57.2</v>
      </c>
      <c r="DG7" s="52"/>
      <c r="DH7" s="52">
        <f>DH8</f>
        <v>22.2</v>
      </c>
      <c r="DI7" s="52">
        <f t="shared" ref="DI7:DQ7" si="25">DI8</f>
        <v>24.2</v>
      </c>
      <c r="DJ7" s="52">
        <f t="shared" si="25"/>
        <v>26.3</v>
      </c>
      <c r="DK7" s="52">
        <f t="shared" si="25"/>
        <v>25.5</v>
      </c>
      <c r="DL7" s="52">
        <f t="shared" si="25"/>
        <v>27.2</v>
      </c>
      <c r="DM7" s="52">
        <f t="shared" si="25"/>
        <v>24.2</v>
      </c>
      <c r="DN7" s="52">
        <f t="shared" si="25"/>
        <v>24.1</v>
      </c>
      <c r="DO7" s="52">
        <f t="shared" si="25"/>
        <v>23.9</v>
      </c>
      <c r="DP7" s="52">
        <f t="shared" si="25"/>
        <v>24.4</v>
      </c>
      <c r="DQ7" s="52">
        <f t="shared" si="25"/>
        <v>25.7</v>
      </c>
      <c r="DR7" s="52"/>
      <c r="DS7" s="52">
        <f>DS8</f>
        <v>37.5</v>
      </c>
      <c r="DT7" s="52">
        <f t="shared" ref="DT7:EB7" si="26">DT8</f>
        <v>39.299999999999997</v>
      </c>
      <c r="DU7" s="52">
        <f t="shared" si="26"/>
        <v>27.2</v>
      </c>
      <c r="DV7" s="52">
        <f t="shared" si="26"/>
        <v>19.2</v>
      </c>
      <c r="DW7" s="52">
        <f t="shared" si="26"/>
        <v>20.100000000000001</v>
      </c>
      <c r="DX7" s="52">
        <f t="shared" si="26"/>
        <v>75.099999999999994</v>
      </c>
      <c r="DY7" s="52">
        <f t="shared" si="26"/>
        <v>83.2</v>
      </c>
      <c r="DZ7" s="52">
        <f t="shared" si="26"/>
        <v>84.6</v>
      </c>
      <c r="EA7" s="52">
        <f t="shared" si="26"/>
        <v>67.8</v>
      </c>
      <c r="EB7" s="52">
        <f t="shared" si="26"/>
        <v>61.8</v>
      </c>
      <c r="EC7" s="52"/>
      <c r="ED7" s="52">
        <f>ED8</f>
        <v>43.4</v>
      </c>
      <c r="EE7" s="52">
        <f t="shared" ref="EE7:EM7" si="27">EE8</f>
        <v>47.1</v>
      </c>
      <c r="EF7" s="52">
        <f t="shared" si="27"/>
        <v>49.7</v>
      </c>
      <c r="EG7" s="52">
        <f t="shared" si="27"/>
        <v>51</v>
      </c>
      <c r="EH7" s="52">
        <f t="shared" si="27"/>
        <v>51.1</v>
      </c>
      <c r="EI7" s="52">
        <f t="shared" si="27"/>
        <v>52.9</v>
      </c>
      <c r="EJ7" s="52">
        <f t="shared" si="27"/>
        <v>54.3</v>
      </c>
      <c r="EK7" s="52">
        <f t="shared" si="27"/>
        <v>54.9</v>
      </c>
      <c r="EL7" s="52">
        <f t="shared" si="27"/>
        <v>56.1</v>
      </c>
      <c r="EM7" s="52">
        <f t="shared" si="27"/>
        <v>57.5</v>
      </c>
      <c r="EN7" s="52"/>
      <c r="EO7" s="52">
        <f>EO8</f>
        <v>77.599999999999994</v>
      </c>
      <c r="EP7" s="52">
        <f t="shared" ref="EP7:EX7" si="28">EP8</f>
        <v>82.1</v>
      </c>
      <c r="EQ7" s="52">
        <f t="shared" si="28"/>
        <v>79.5</v>
      </c>
      <c r="ER7" s="52">
        <f t="shared" si="28"/>
        <v>70.3</v>
      </c>
      <c r="ES7" s="52">
        <f t="shared" si="28"/>
        <v>63.5</v>
      </c>
      <c r="ET7" s="52">
        <f t="shared" si="28"/>
        <v>69.400000000000006</v>
      </c>
      <c r="EU7" s="52">
        <f t="shared" si="28"/>
        <v>69.900000000000006</v>
      </c>
      <c r="EV7" s="52">
        <f t="shared" si="28"/>
        <v>68.8</v>
      </c>
      <c r="EW7" s="52">
        <f t="shared" si="28"/>
        <v>69.7</v>
      </c>
      <c r="EX7" s="52">
        <f t="shared" si="28"/>
        <v>70.400000000000006</v>
      </c>
      <c r="EY7" s="52"/>
      <c r="EZ7" s="53">
        <f>EZ8</f>
        <v>46673185</v>
      </c>
      <c r="FA7" s="53">
        <f t="shared" ref="FA7:FI7" si="29">FA8</f>
        <v>46690787</v>
      </c>
      <c r="FB7" s="53">
        <f t="shared" si="29"/>
        <v>47558942</v>
      </c>
      <c r="FC7" s="53">
        <f t="shared" si="29"/>
        <v>52091736</v>
      </c>
      <c r="FD7" s="53">
        <f t="shared" si="29"/>
        <v>50837049</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108189</v>
      </c>
      <c r="D8" s="55">
        <v>46</v>
      </c>
      <c r="E8" s="55">
        <v>6</v>
      </c>
      <c r="F8" s="55">
        <v>0</v>
      </c>
      <c r="G8" s="55">
        <v>1</v>
      </c>
      <c r="H8" s="55" t="s">
        <v>168</v>
      </c>
      <c r="I8" s="55" t="s">
        <v>169</v>
      </c>
      <c r="J8" s="55" t="s">
        <v>170</v>
      </c>
      <c r="K8" s="55" t="s">
        <v>171</v>
      </c>
      <c r="L8" s="55" t="s">
        <v>172</v>
      </c>
      <c r="M8" s="55" t="s">
        <v>173</v>
      </c>
      <c r="N8" s="55" t="s">
        <v>174</v>
      </c>
      <c r="O8" s="55" t="s">
        <v>175</v>
      </c>
      <c r="P8" s="55" t="s">
        <v>176</v>
      </c>
      <c r="Q8" s="56">
        <v>28</v>
      </c>
      <c r="R8" s="55" t="s">
        <v>177</v>
      </c>
      <c r="S8" s="55" t="s">
        <v>178</v>
      </c>
      <c r="T8" s="55" t="s">
        <v>179</v>
      </c>
      <c r="U8" s="56" t="s">
        <v>40</v>
      </c>
      <c r="V8" s="56">
        <v>31885</v>
      </c>
      <c r="W8" s="55" t="s">
        <v>40</v>
      </c>
      <c r="X8" s="55" t="s">
        <v>180</v>
      </c>
      <c r="Y8" s="57" t="s">
        <v>181</v>
      </c>
      <c r="Z8" s="56">
        <v>323</v>
      </c>
      <c r="AA8" s="56" t="s">
        <v>40</v>
      </c>
      <c r="AB8" s="56" t="s">
        <v>40</v>
      </c>
      <c r="AC8" s="56" t="s">
        <v>40</v>
      </c>
      <c r="AD8" s="56">
        <v>6</v>
      </c>
      <c r="AE8" s="56">
        <v>329</v>
      </c>
      <c r="AF8" s="56">
        <v>302</v>
      </c>
      <c r="AG8" s="56" t="s">
        <v>40</v>
      </c>
      <c r="AH8" s="56">
        <v>302</v>
      </c>
      <c r="AI8" s="58">
        <v>95.2</v>
      </c>
      <c r="AJ8" s="58">
        <v>99.3</v>
      </c>
      <c r="AK8" s="58">
        <v>106.3</v>
      </c>
      <c r="AL8" s="58">
        <v>105.8</v>
      </c>
      <c r="AM8" s="58">
        <v>98.8</v>
      </c>
      <c r="AN8" s="58">
        <v>97</v>
      </c>
      <c r="AO8" s="58">
        <v>102.4</v>
      </c>
      <c r="AP8" s="58">
        <v>107.2</v>
      </c>
      <c r="AQ8" s="58">
        <v>104.8</v>
      </c>
      <c r="AR8" s="58">
        <v>95.8</v>
      </c>
      <c r="AS8" s="58">
        <v>96.6</v>
      </c>
      <c r="AT8" s="58">
        <v>90.8</v>
      </c>
      <c r="AU8" s="58">
        <v>87.3</v>
      </c>
      <c r="AV8" s="58">
        <v>91.7</v>
      </c>
      <c r="AW8" s="58">
        <v>96.5</v>
      </c>
      <c r="AX8" s="58">
        <v>92.1</v>
      </c>
      <c r="AY8" s="58">
        <v>89.3</v>
      </c>
      <c r="AZ8" s="58">
        <v>84.1</v>
      </c>
      <c r="BA8" s="58">
        <v>86.3</v>
      </c>
      <c r="BB8" s="58">
        <v>86.6</v>
      </c>
      <c r="BC8" s="58">
        <v>86.2</v>
      </c>
      <c r="BD8" s="58">
        <v>86.6</v>
      </c>
      <c r="BE8" s="59">
        <v>87.4</v>
      </c>
      <c r="BF8" s="59">
        <v>83.9</v>
      </c>
      <c r="BG8" s="59">
        <v>88.5</v>
      </c>
      <c r="BH8" s="59">
        <v>93.1</v>
      </c>
      <c r="BI8" s="59">
        <v>89</v>
      </c>
      <c r="BJ8" s="59">
        <v>86.5</v>
      </c>
      <c r="BK8" s="59">
        <v>81.400000000000006</v>
      </c>
      <c r="BL8" s="59">
        <v>83.7</v>
      </c>
      <c r="BM8" s="59">
        <v>84</v>
      </c>
      <c r="BN8" s="59">
        <v>83.4</v>
      </c>
      <c r="BO8" s="59">
        <v>83.9</v>
      </c>
      <c r="BP8" s="58">
        <v>83</v>
      </c>
      <c r="BQ8" s="58">
        <v>73.5</v>
      </c>
      <c r="BR8" s="58">
        <v>76.5</v>
      </c>
      <c r="BS8" s="58">
        <v>80.8</v>
      </c>
      <c r="BT8" s="58">
        <v>81.900000000000006</v>
      </c>
      <c r="BU8" s="58">
        <v>74.400000000000006</v>
      </c>
      <c r="BV8" s="58">
        <v>66.5</v>
      </c>
      <c r="BW8" s="58">
        <v>66.8</v>
      </c>
      <c r="BX8" s="58">
        <v>66.599999999999994</v>
      </c>
      <c r="BY8" s="58">
        <v>68</v>
      </c>
      <c r="BZ8" s="58">
        <v>68.7</v>
      </c>
      <c r="CA8" s="59">
        <v>46478</v>
      </c>
      <c r="CB8" s="59">
        <v>51104</v>
      </c>
      <c r="CC8" s="59">
        <v>54580</v>
      </c>
      <c r="CD8" s="59">
        <v>54937</v>
      </c>
      <c r="CE8" s="59">
        <v>55456</v>
      </c>
      <c r="CF8" s="59">
        <v>53523</v>
      </c>
      <c r="CG8" s="59">
        <v>57368</v>
      </c>
      <c r="CH8" s="59">
        <v>59838</v>
      </c>
      <c r="CI8" s="59">
        <v>62697</v>
      </c>
      <c r="CJ8" s="59">
        <v>62059</v>
      </c>
      <c r="CK8" s="58">
        <v>62428</v>
      </c>
      <c r="CL8" s="59">
        <v>18045</v>
      </c>
      <c r="CM8" s="59">
        <v>19720</v>
      </c>
      <c r="CN8" s="59">
        <v>21664</v>
      </c>
      <c r="CO8" s="59">
        <v>22368</v>
      </c>
      <c r="CP8" s="59">
        <v>22396</v>
      </c>
      <c r="CQ8" s="59">
        <v>15111</v>
      </c>
      <c r="CR8" s="59">
        <v>15986</v>
      </c>
      <c r="CS8" s="59">
        <v>16421</v>
      </c>
      <c r="CT8" s="59">
        <v>17279</v>
      </c>
      <c r="CU8" s="59">
        <v>17851</v>
      </c>
      <c r="CV8" s="58">
        <v>18236</v>
      </c>
      <c r="CW8" s="59">
        <v>57</v>
      </c>
      <c r="CX8" s="59">
        <v>65.900000000000006</v>
      </c>
      <c r="CY8" s="59">
        <v>61.2</v>
      </c>
      <c r="CZ8" s="59">
        <v>56.5</v>
      </c>
      <c r="DA8" s="59">
        <v>57.9</v>
      </c>
      <c r="DB8" s="59">
        <v>56.2</v>
      </c>
      <c r="DC8" s="59">
        <v>60.8</v>
      </c>
      <c r="DD8" s="59">
        <v>57.4</v>
      </c>
      <c r="DE8" s="59">
        <v>55.7</v>
      </c>
      <c r="DF8" s="59">
        <v>57.2</v>
      </c>
      <c r="DG8" s="59">
        <v>56.1</v>
      </c>
      <c r="DH8" s="59">
        <v>22.2</v>
      </c>
      <c r="DI8" s="59">
        <v>24.2</v>
      </c>
      <c r="DJ8" s="59">
        <v>26.3</v>
      </c>
      <c r="DK8" s="59">
        <v>25.5</v>
      </c>
      <c r="DL8" s="59">
        <v>27.2</v>
      </c>
      <c r="DM8" s="59">
        <v>24.2</v>
      </c>
      <c r="DN8" s="59">
        <v>24.1</v>
      </c>
      <c r="DO8" s="59">
        <v>23.9</v>
      </c>
      <c r="DP8" s="59">
        <v>24.4</v>
      </c>
      <c r="DQ8" s="59">
        <v>25.7</v>
      </c>
      <c r="DR8" s="59">
        <v>26.4</v>
      </c>
      <c r="DS8" s="59">
        <v>37.5</v>
      </c>
      <c r="DT8" s="59">
        <v>39.299999999999997</v>
      </c>
      <c r="DU8" s="59">
        <v>27.2</v>
      </c>
      <c r="DV8" s="59">
        <v>19.2</v>
      </c>
      <c r="DW8" s="59">
        <v>20.100000000000001</v>
      </c>
      <c r="DX8" s="59">
        <v>75.099999999999994</v>
      </c>
      <c r="DY8" s="59">
        <v>83.2</v>
      </c>
      <c r="DZ8" s="59">
        <v>84.6</v>
      </c>
      <c r="EA8" s="59">
        <v>67.8</v>
      </c>
      <c r="EB8" s="59">
        <v>61.8</v>
      </c>
      <c r="EC8" s="59">
        <v>54.5</v>
      </c>
      <c r="ED8" s="58">
        <v>43.4</v>
      </c>
      <c r="EE8" s="58">
        <v>47.1</v>
      </c>
      <c r="EF8" s="58">
        <v>49.7</v>
      </c>
      <c r="EG8" s="58">
        <v>51</v>
      </c>
      <c r="EH8" s="58">
        <v>51.1</v>
      </c>
      <c r="EI8" s="58">
        <v>52.9</v>
      </c>
      <c r="EJ8" s="58">
        <v>54.3</v>
      </c>
      <c r="EK8" s="58">
        <v>54.9</v>
      </c>
      <c r="EL8" s="58">
        <v>56.1</v>
      </c>
      <c r="EM8" s="58">
        <v>57.5</v>
      </c>
      <c r="EN8" s="58">
        <v>57</v>
      </c>
      <c r="EO8" s="58">
        <v>77.599999999999994</v>
      </c>
      <c r="EP8" s="58">
        <v>82.1</v>
      </c>
      <c r="EQ8" s="58">
        <v>79.5</v>
      </c>
      <c r="ER8" s="58">
        <v>70.3</v>
      </c>
      <c r="ES8" s="58">
        <v>63.5</v>
      </c>
      <c r="ET8" s="58">
        <v>69.400000000000006</v>
      </c>
      <c r="EU8" s="58">
        <v>69.900000000000006</v>
      </c>
      <c r="EV8" s="58">
        <v>68.8</v>
      </c>
      <c r="EW8" s="58">
        <v>69.7</v>
      </c>
      <c r="EX8" s="58">
        <v>70.400000000000006</v>
      </c>
      <c r="EY8" s="58">
        <v>70.400000000000006</v>
      </c>
      <c r="EZ8" s="59">
        <v>46673185</v>
      </c>
      <c r="FA8" s="59">
        <v>46690787</v>
      </c>
      <c r="FB8" s="59">
        <v>47558942</v>
      </c>
      <c r="FC8" s="59">
        <v>52091736</v>
      </c>
      <c r="FD8" s="59">
        <v>50837049</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2025-01-16T06:40:08Z</dcterms:created>
  <dcterms:modified xsi:type="dcterms:W3CDTF">2025-02-27T07:16:38Z</dcterms:modified>
  <cp:category/>
</cp:coreProperties>
</file>