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7EBE962-80AE-4AB6-BD14-327A40B4F29A}" xr6:coauthVersionLast="47" xr6:coauthVersionMax="47" xr10:uidLastSave="{00000000-0000-0000-0000-000000000000}"/>
  <workbookProtection workbookAlgorithmName="SHA-512" workbookHashValue="as6HrgqNbF/aQMeo/2uBkoRkEfEqwsXpgJwI+llbBZCRXHj2gxG26KV05G7tE7QnVh/dySKzIipoFzTrziqX5Q==" workbookSaltValue="0VW4fgrBKomSjENY6M/tk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AD10" i="4"/>
  <c r="W10" i="4"/>
  <c r="P10" i="4"/>
  <c r="I10" i="4"/>
  <c r="B10"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<sst xmlns="http://schemas.openxmlformats.org/spreadsheetml/2006/main" count="325" uniqueCount="115">
  <si>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</si>
  <si>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</si>
  <si>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</si>
  <si>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</si>
  <si>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</si>
  <si>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</si>
  <si>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</si>
  <si>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</si>
  <si>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</si>
  <si>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</si>
  <si>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</si>
  <si>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</si>
  <si>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</si>
  <si>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</si>
  <si>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</si>
  <si>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</si>
  <si>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</si>
  <si>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</si>
  <si>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</si>
  <si>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</si>
  <si>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</si>
  <si>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</si>
  <si>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</si>
  <si>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</si>
  <si>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</si>
  <si>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</si>
  <si>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</si>
  <si>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</si>
  <si>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</si>
  <si>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</si>
  <si>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</si>
  <si>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</si>
  <si>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</si>
  <si>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</si>
  <si>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</si>
  <si>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</si>
  <si>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</si>
  <si>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</si>
  <si>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</si>
  <si>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</si>
  <si>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</si>
  <si>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</si>
  <si>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</si>
  <si>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</si>
  <si>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</si>
  <si>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</si>
  <si>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</si>
  <si>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</si>
  <si>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</si>
  <si>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</si>
  <si>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</si>
  <si>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</si>
  <si>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</si>
  <si>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</si>
  <si>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</si>
  <si>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</si>
  <si>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</si>
  <si>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</si>
  <si>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</si>
  <si>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</si>
  <si>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</si>
  <si>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</si>
  <si>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</si>
  <si>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</si>
  <si>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</si>
  <si>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</si>
  <si>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</si>
  <si>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</si>
  <si>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</si>
  <si>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</si>
  <si>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</si>
  <si>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</si>
  <si>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</si>
  <si>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</si>
  <si>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</si>
  <si>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</si>
  <si>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</si>
  <si>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</si>
  <si>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</si>
  <si>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</si>
  <si>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</si>
  <si>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</si>
  <si>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</si>
  <si>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</si>
  <si>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</si>
  <si>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</si>
  <si>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</si>
  <si>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</si>
  <si>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</si>
  <si>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</si>
  <si>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</si>
  <si>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</si>
  <si>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</si>
  <si>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</si>
  <si>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</si>
  <si>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</si>
  <si>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</si>
  <si>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</si>
  <si>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</si>
  <si>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</si>
  <si>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</si>
  <si>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</si>
  <si>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</si>
  <si>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</si>
  <si>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</si>
  <si>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</si>
  <si>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</si>
  <si>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</si>
  <si>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</si>
  <si>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</si>
  <si>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</si>
  <si>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</si>
  <si>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平成７年度より事業を開始し、約30年が経過。
①法適用時に固定資産を取得したものと捉えて取得価格を再評価したことにより、開始時点の減価償却累計額がゼロとなった。そのため、有形固定資産減価償却費率は、かなり低い水準となっている。今後は、減価償却累計額の増加に伴い、上昇していくことが見込まれる。
</t>
    <rPh sb="15" eb="16">
      <t>ヤク</t>
    </rPh>
    <phoneticPr fontId="4"/>
  </si>
  <si>
    <t>　本町の個別排水処理事業は令和５年度より公営企業会計に移行し、今回が法適用企業として初めての経営比較分析となる。経営指標においては、②累積欠損金比率と③流動比率が類似団体との比較で特に劣っており、経営の改善が必要な状況にあるといえる。
　処理区域は人口減少が進む山間地域であり、使用量の増加は見込まれないため、収入は一般会計からの繰入金に大きく依存している状況である。
　浄化槽の維持管理のみ実施しており、維持管理等の効率化を図るとともに、使用料改定を視野に入れた経営改善を行う必要がある。</t>
    <rPh sb="1" eb="3">
      <t>ホンマチ</t>
    </rPh>
    <rPh sb="4" eb="6">
      <t>コベツ</t>
    </rPh>
    <rPh sb="6" eb="8">
      <t>ハイスイ</t>
    </rPh>
    <rPh sb="8" eb="10">
      <t>ショリ</t>
    </rPh>
    <rPh sb="13" eb="15">
      <t>レイワ</t>
    </rPh>
    <rPh sb="16" eb="18">
      <t>ネンド</t>
    </rPh>
    <rPh sb="20" eb="26">
      <t>コウエイキギョウカイケイ</t>
    </rPh>
    <rPh sb="27" eb="29">
      <t>イコウ</t>
    </rPh>
    <rPh sb="31" eb="33">
      <t>コンカイ</t>
    </rPh>
    <rPh sb="34" eb="39">
      <t>ホウテキヨウキギョウ</t>
    </rPh>
    <rPh sb="42" eb="43">
      <t>ハジ</t>
    </rPh>
    <rPh sb="67" eb="71">
      <t>ルイセキケッソン</t>
    </rPh>
    <rPh sb="71" eb="72">
      <t>キン</t>
    </rPh>
    <rPh sb="72" eb="74">
      <t>ヒリツ</t>
    </rPh>
    <rPh sb="138" eb="140">
      <t>コウシン</t>
    </rPh>
    <rPh sb="165" eb="167">
      <t>クリイレ</t>
    </rPh>
    <rPh sb="186" eb="189">
      <t>ジョウカソウ</t>
    </rPh>
    <rPh sb="190" eb="194">
      <t>イジカンリ</t>
    </rPh>
    <rPh sb="196" eb="198">
      <t>ジッシ</t>
    </rPh>
    <rPh sb="203" eb="206">
      <t>ロウキュウカン</t>
    </rPh>
    <rPh sb="207" eb="209">
      <t>コウシン</t>
    </rPh>
    <rPh sb="209" eb="210">
      <t>トウ</t>
    </rPh>
    <rPh sb="213" eb="215">
      <t>シシュツ</t>
    </rPh>
    <rPh sb="216" eb="218">
      <t>ゾウカ</t>
    </rPh>
    <rPh sb="219" eb="221">
      <t>ヨソウ</t>
    </rPh>
    <phoneticPr fontId="4"/>
  </si>
  <si>
    <t>法適用初年度である令和５年度の経常収支比率は、100％未満であり赤字となった。要因としては、使用料収益を補うための他会計からの繰入金が少なかったことが考えられる。今後は使用料の増収を目指すとともに、適切な資金の繰入を行う必要がある。
②累積欠損金比率は、類似団体平均をやや上回っており、今後は使用料の増収を目指すとともに、適切な資金の繰入を行うことにより利益を確保する必要がある。
③企業債償還額は比較的少ないものの、現金預金も少額のため、流動比率は類似団体と比較して低い水準である。今後は現金預金の増加に伴い、流動比率の上昇が見込まれる。
④企業債残高対事業規模比率は0％となっているが、これは一般会計からの繰入金に依存しているためである。今後は企業債残高が減少する見込みのため、それに伴い一般会計への依存度を減少させていきたい。
⑤経費回収率は、類似団体平均をやや下回っており、40％未満にとどまっている。これは、使用料収入に対して維持管理費が多いためである。
⑥汚水処理原価は、類似団体平均をやや下回っているが、今後も維持管理の効率化など経営改善が必要である。
⑦稼働施設は、２３基の合併処理浄化槽である。施設利用率は、類似団体平均をやや下回っており、人口減少により今後は徐々に低下することが見込まれる。
⑧水洗便所の整備が進んでおり、水洗化率は100％である。</t>
    <rPh sb="15" eb="17">
      <t>ケイジョウ</t>
    </rPh>
    <rPh sb="46" eb="49">
      <t>シヨウリョウ</t>
    </rPh>
    <rPh sb="194" eb="195">
      <t>シタ</t>
    </rPh>
    <rPh sb="225" eb="228">
      <t>ヒカクテキ</t>
    </rPh>
    <rPh sb="228" eb="229">
      <t>スク</t>
    </rPh>
    <rPh sb="235" eb="239">
      <t>ゲンキンヨキン</t>
    </rPh>
    <rPh sb="240" eb="242">
      <t>ショウガク</t>
    </rPh>
    <rPh sb="288" eb="289">
      <t>ヒク</t>
    </rPh>
    <rPh sb="298" eb="301">
      <t>キギョウサイ</t>
    </rPh>
    <rPh sb="301" eb="303">
      <t>ザンダカ</t>
    </rPh>
    <rPh sb="303" eb="304">
      <t>タイ</t>
    </rPh>
    <rPh sb="304" eb="306">
      <t>ジギョウ</t>
    </rPh>
    <rPh sb="306" eb="308">
      <t>キボ</t>
    </rPh>
    <rPh sb="308" eb="310">
      <t>ヒリツ</t>
    </rPh>
    <rPh sb="369" eb="373">
      <t>イッパンカイケイ</t>
    </rPh>
    <rPh sb="376" eb="379">
      <t>クリイレキン</t>
    </rPh>
    <rPh sb="380" eb="382">
      <t>イゾン</t>
    </rPh>
    <rPh sb="405" eb="407">
      <t>ヘイキン</t>
    </rPh>
    <rPh sb="410" eb="412">
      <t>シタマワ</t>
    </rPh>
    <rPh sb="420" eb="422">
      <t>ミマン</t>
    </rPh>
    <rPh sb="441" eb="442">
      <t>タイ</t>
    </rPh>
    <rPh sb="444" eb="449">
      <t>イジカンリヒ</t>
    </rPh>
    <rPh sb="450" eb="451">
      <t>オオ</t>
    </rPh>
    <rPh sb="458" eb="460">
      <t>オスイ</t>
    </rPh>
    <rPh sb="488" eb="492">
      <t>イジカンリ</t>
    </rPh>
    <rPh sb="511" eb="513">
      <t>カドウ</t>
    </rPh>
    <rPh sb="519" eb="520">
      <t>キ</t>
    </rPh>
    <rPh sb="536" eb="540">
      <t>ルイジダンタイ</t>
    </rPh>
    <rPh sb="541" eb="543">
      <t>ヒカク</t>
    </rPh>
    <rPh sb="543" eb="545">
      <t>ヘイキン</t>
    </rPh>
    <rPh sb="548" eb="550">
      <t>シタマワ</t>
    </rPh>
    <rPh sb="555" eb="559">
      <t>ジンコウゲンショウ</t>
    </rPh>
    <rPh sb="562" eb="564">
      <t>コンゴ</t>
    </rPh>
    <rPh sb="565" eb="567">
      <t>ジョジョ</t>
    </rPh>
    <rPh sb="568" eb="570">
      <t>テイカ</t>
    </rPh>
    <rPh sb="575" eb="577">
      <t>ミコ</t>
    </rPh>
    <rPh sb="580" eb="583">
      <t>スイセンカスイセンベンジョセイビススリツスデ</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</si>
</sst>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A6-4025-A1D9-34BE31DFC8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0A6-4025-A1D9-34BE31DFC8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37.840000000000003</c:v>
                </c:pt>
              </c:numCache>
            </c:numRef>
          </c:val>
          <c:extLst>
            <c:ext xmlns:c16="http://schemas.microsoft.com/office/drawing/2014/chart" uri="{C3380CC4-5D6E-409C-BE32-E72D297353CC}">
              <c16:uniqueId val="{00000000-B3F0-43B0-8616-286D5FD1A5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45.93</c:v>
                </c:pt>
              </c:numCache>
            </c:numRef>
          </c:val>
          <c:smooth val="0"/>
          <c:extLst>
            <c:ext xmlns:c16="http://schemas.microsoft.com/office/drawing/2014/chart" uri="{C3380CC4-5D6E-409C-BE32-E72D297353CC}">
              <c16:uniqueId val="{00000001-B3F0-43B0-8616-286D5FD1A5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9C6-4AB3-9349-5CE6DB3C7B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82.98</c:v>
                </c:pt>
              </c:numCache>
            </c:numRef>
          </c:val>
          <c:smooth val="0"/>
          <c:extLst>
            <c:ext xmlns:c16="http://schemas.microsoft.com/office/drawing/2014/chart" uri="{C3380CC4-5D6E-409C-BE32-E72D297353CC}">
              <c16:uniqueId val="{00000001-09C6-4AB3-9349-5CE6DB3C7B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84.61</c:v>
                </c:pt>
              </c:numCache>
            </c:numRef>
          </c:val>
          <c:extLst>
            <c:ext xmlns:c16="http://schemas.microsoft.com/office/drawing/2014/chart" uri="{C3380CC4-5D6E-409C-BE32-E72D297353CC}">
              <c16:uniqueId val="{00000000-F9F5-423E-9BBD-BF02841688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96.48</c:v>
                </c:pt>
              </c:numCache>
            </c:numRef>
          </c:val>
          <c:smooth val="0"/>
          <c:extLst>
            <c:ext xmlns:c16="http://schemas.microsoft.com/office/drawing/2014/chart" uri="{C3380CC4-5D6E-409C-BE32-E72D297353CC}">
              <c16:uniqueId val="{00000001-F9F5-423E-9BBD-BF02841688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23.19</c:v>
                </c:pt>
              </c:numCache>
            </c:numRef>
          </c:val>
          <c:extLst>
            <c:ext xmlns:c16="http://schemas.microsoft.com/office/drawing/2014/chart" uri="{C3380CC4-5D6E-409C-BE32-E72D297353CC}">
              <c16:uniqueId val="{00000000-246E-4545-AC2B-1365A25C91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39.700000000000003</c:v>
                </c:pt>
              </c:numCache>
            </c:numRef>
          </c:val>
          <c:smooth val="0"/>
          <c:extLst>
            <c:ext xmlns:c16="http://schemas.microsoft.com/office/drawing/2014/chart" uri="{C3380CC4-5D6E-409C-BE32-E72D297353CC}">
              <c16:uniqueId val="{00000001-246E-4545-AC2B-1365A25C91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D0-4068-974D-9F547FDC2D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D0-4068-974D-9F547FDC2D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144.21</c:v>
                </c:pt>
              </c:numCache>
            </c:numRef>
          </c:val>
          <c:extLst>
            <c:ext xmlns:c16="http://schemas.microsoft.com/office/drawing/2014/chart" uri="{C3380CC4-5D6E-409C-BE32-E72D297353CC}">
              <c16:uniqueId val="{00000000-A0FA-44B3-88D3-F00B98A04B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224.6</c:v>
                </c:pt>
              </c:numCache>
            </c:numRef>
          </c:val>
          <c:smooth val="0"/>
          <c:extLst>
            <c:ext xmlns:c16="http://schemas.microsoft.com/office/drawing/2014/chart" uri="{C3380CC4-5D6E-409C-BE32-E72D297353CC}">
              <c16:uniqueId val="{00000001-A0FA-44B3-88D3-F00B98A04B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78.2</c:v>
                </c:pt>
              </c:numCache>
            </c:numRef>
          </c:val>
          <c:extLst>
            <c:ext xmlns:c16="http://schemas.microsoft.com/office/drawing/2014/chart" uri="{C3380CC4-5D6E-409C-BE32-E72D297353CC}">
              <c16:uniqueId val="{00000000-0F71-47F9-80E4-D98E966CBB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132.16</c:v>
                </c:pt>
              </c:numCache>
            </c:numRef>
          </c:val>
          <c:smooth val="0"/>
          <c:extLst>
            <c:ext xmlns:c16="http://schemas.microsoft.com/office/drawing/2014/chart" uri="{C3380CC4-5D6E-409C-BE32-E72D297353CC}">
              <c16:uniqueId val="{00000001-0F71-47F9-80E4-D98E966CBB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3F3-4DCF-8493-EF2C3D52EE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992.16</c:v>
                </c:pt>
              </c:numCache>
            </c:numRef>
          </c:val>
          <c:smooth val="0"/>
          <c:extLst>
            <c:ext xmlns:c16="http://schemas.microsoft.com/office/drawing/2014/chart" uri="{C3380CC4-5D6E-409C-BE32-E72D297353CC}">
              <c16:uniqueId val="{00000001-43F3-4DCF-8493-EF2C3D52EE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39.14</c:v>
                </c:pt>
              </c:numCache>
            </c:numRef>
          </c:val>
          <c:extLst>
            <c:ext xmlns:c16="http://schemas.microsoft.com/office/drawing/2014/chart" uri="{C3380CC4-5D6E-409C-BE32-E72D297353CC}">
              <c16:uniqueId val="{00000000-0E5F-4BCC-8564-B37C6E4C9D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45.55</c:v>
                </c:pt>
              </c:numCache>
            </c:numRef>
          </c:val>
          <c:smooth val="0"/>
          <c:extLst>
            <c:ext xmlns:c16="http://schemas.microsoft.com/office/drawing/2014/chart" uri="{C3380CC4-5D6E-409C-BE32-E72D297353CC}">
              <c16:uniqueId val="{00000001-0E5F-4BCC-8564-B37C6E4C9D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291.89999999999998</c:v>
                </c:pt>
              </c:numCache>
            </c:numRef>
          </c:val>
          <c:extLst>
            <c:ext xmlns:c16="http://schemas.microsoft.com/office/drawing/2014/chart" uri="{C3380CC4-5D6E-409C-BE32-E72D297353CC}">
              <c16:uniqueId val="{00000000-167C-4E63-90C0-9EF584F4B6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331.17</c:v>
                </c:pt>
              </c:numCache>
            </c:numRef>
          </c:val>
          <c:smooth val="0"/>
          <c:extLst>
            <c:ext xmlns:c16="http://schemas.microsoft.com/office/drawing/2014/chart" uri="{C3380CC4-5D6E-409C-BE32-E72D297353CC}">
              <c16:uniqueId val="{00000001-167C-4E63-90C0-9EF584F4B6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中之条町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14576</v>
      </c>
      <c r="AM8" s="41"/>
      <c r="AN8" s="41"/>
      <c r="AO8" s="41"/>
      <c r="AP8" s="41"/>
      <c r="AQ8" s="41"/>
      <c r="AR8" s="41"/>
      <c r="AS8" s="41"/>
      <c r="AT8" s="34">
        <f>データ!T6</f>
        <v>439.28</v>
      </c>
      <c r="AU8" s="34"/>
      <c r="AV8" s="34"/>
      <c r="AW8" s="34"/>
      <c r="AX8" s="34"/>
      <c r="AY8" s="34"/>
      <c r="AZ8" s="34"/>
      <c r="BA8" s="34"/>
      <c r="BB8" s="34">
        <f>データ!U6</f>
        <v>33.18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5.64</v>
      </c>
      <c r="J10" s="34"/>
      <c r="K10" s="34"/>
      <c r="L10" s="34"/>
      <c r="M10" s="34"/>
      <c r="N10" s="34"/>
      <c r="O10" s="34"/>
      <c r="P10" s="34">
        <f>データ!P6</f>
        <v>0.37</v>
      </c>
      <c r="Q10" s="34"/>
      <c r="R10" s="34"/>
      <c r="S10" s="34"/>
      <c r="T10" s="34"/>
      <c r="U10" s="34"/>
      <c r="V10" s="34"/>
      <c r="W10" s="34">
        <f>データ!Q6</f>
        <v>100</v>
      </c>
      <c r="X10" s="34"/>
      <c r="Y10" s="34"/>
      <c r="Z10" s="34"/>
      <c r="AA10" s="34"/>
      <c r="AB10" s="34"/>
      <c r="AC10" s="34"/>
      <c r="AD10" s="41">
        <f>データ!R6</f>
        <v>2200</v>
      </c>
      <c r="AE10" s="41"/>
      <c r="AF10" s="41"/>
      <c r="AG10" s="41"/>
      <c r="AH10" s="41"/>
      <c r="AI10" s="41"/>
      <c r="AJ10" s="41"/>
      <c r="AK10" s="2"/>
      <c r="AL10" s="41">
        <f>データ!V6</f>
        <v>53</v>
      </c>
      <c r="AM10" s="41"/>
      <c r="AN10" s="41"/>
      <c r="AO10" s="41"/>
      <c r="AP10" s="41"/>
      <c r="AQ10" s="41"/>
      <c r="AR10" s="41"/>
      <c r="AS10" s="41"/>
      <c r="AT10" s="34">
        <f>データ!W6</f>
        <v>0.01</v>
      </c>
      <c r="AU10" s="34"/>
      <c r="AV10" s="34"/>
      <c r="AW10" s="34"/>
      <c r="AX10" s="34"/>
      <c r="AY10" s="34"/>
      <c r="AZ10" s="34"/>
      <c r="BA10" s="34"/>
      <c r="BB10" s="34">
        <f>データ!X6</f>
        <v>5300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fEn5E7WaO/x2aW2JbJldpRPkDQs5BAMuuyEVkyXrCKaC94FpnpF2cUsAoxAICT35TYVPiNArv4F4spuggAyg/Q==" saltValue="Zswc0S/SNoKqm1GLELPd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104213</v>
      </c>
      <c r="D6" s="19">
        <f t="shared" si="3"/>
        <v>46</v>
      </c>
      <c r="E6" s="19">
        <f t="shared" si="3"/>
        <v>18</v>
      </c>
      <c r="F6" s="19">
        <f t="shared" si="3"/>
        <v>1</v>
      </c>
      <c r="G6" s="19">
        <f t="shared" si="3"/>
        <v>0</v>
      </c>
      <c r="H6" s="19" t="str">
        <f t="shared" si="3"/>
        <v>群馬県　中之条町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5.64</v>
      </c>
      <c r="P6" s="20">
        <f t="shared" si="3"/>
        <v>0.37</v>
      </c>
      <c r="Q6" s="20">
        <f t="shared" si="3"/>
        <v>100</v>
      </c>
      <c r="R6" s="20">
        <f t="shared" si="3"/>
        <v>2200</v>
      </c>
      <c r="S6" s="20">
        <f t="shared" si="3"/>
        <v>14576</v>
      </c>
      <c r="T6" s="20">
        <f t="shared" si="3"/>
        <v>439.28</v>
      </c>
      <c r="U6" s="20">
        <f t="shared" si="3"/>
        <v>33.18</v>
      </c>
      <c r="V6" s="20">
        <f t="shared" si="3"/>
        <v>53</v>
      </c>
      <c r="W6" s="20">
        <f t="shared" si="3"/>
        <v>0.01</v>
      </c>
      <c r="X6" s="20">
        <f t="shared" si="3"/>
        <v>5300</v>
      </c>
      <c r="Y6" s="21" t="str">
        <f>IF(Y7="",NA(),Y7)</f>
        <v>-</v>
      </c>
      <c r="Z6" s="21" t="str">
        <f t="shared" ref="Z6:AH6" si="4">IF(Z7="",NA(),Z7)</f>
        <v>-</v>
      </c>
      <c r="AA6" s="21" t="str">
        <f t="shared" si="4"/>
        <v>-</v>
      </c>
      <c r="AB6" s="21" t="str">
        <f t="shared" si="4"/>
        <v>-</v>
      </c>
      <c r="AC6" s="21">
        <f t="shared" si="4"/>
        <v>84.61</v>
      </c>
      <c r="AD6" s="21" t="str">
        <f t="shared" si="4"/>
        <v>-</v>
      </c>
      <c r="AE6" s="21" t="str">
        <f t="shared" si="4"/>
        <v>-</v>
      </c>
      <c r="AF6" s="21" t="str">
        <f t="shared" si="4"/>
        <v>-</v>
      </c>
      <c r="AG6" s="21" t="str">
        <f t="shared" si="4"/>
        <v>-</v>
      </c>
      <c r="AH6" s="21">
        <f t="shared" si="4"/>
        <v>96.48</v>
      </c>
      <c r="AI6" s="20" t="str">
        <f>IF(AI7="","",IF(AI7="-","【-】","【"&amp;SUBSTITUTE(TEXT(AI7,"#,##0.00"),"-","△")&amp;"】"))</f>
        <v>【96.59】</v>
      </c>
      <c r="AJ6" s="21" t="str">
        <f>IF(AJ7="",NA(),AJ7)</f>
        <v>-</v>
      </c>
      <c r="AK6" s="21" t="str">
        <f t="shared" ref="AK6:AS6" si="5">IF(AK7="",NA(),AK7)</f>
        <v>-</v>
      </c>
      <c r="AL6" s="21" t="str">
        <f t="shared" si="5"/>
        <v>-</v>
      </c>
      <c r="AM6" s="21" t="str">
        <f t="shared" si="5"/>
        <v>-</v>
      </c>
      <c r="AN6" s="21">
        <f t="shared" si="5"/>
        <v>144.21</v>
      </c>
      <c r="AO6" s="21" t="str">
        <f t="shared" si="5"/>
        <v>-</v>
      </c>
      <c r="AP6" s="21" t="str">
        <f t="shared" si="5"/>
        <v>-</v>
      </c>
      <c r="AQ6" s="21" t="str">
        <f t="shared" si="5"/>
        <v>-</v>
      </c>
      <c r="AR6" s="21" t="str">
        <f t="shared" si="5"/>
        <v>-</v>
      </c>
      <c r="AS6" s="21">
        <f t="shared" si="5"/>
        <v>224.6</v>
      </c>
      <c r="AT6" s="20" t="str">
        <f>IF(AT7="","",IF(AT7="-","【-】","【"&amp;SUBSTITUTE(TEXT(AT7,"#,##0.00"),"-","△")&amp;"】"))</f>
        <v>【208.93】</v>
      </c>
      <c r="AU6" s="21" t="str">
        <f>IF(AU7="",NA(),AU7)</f>
        <v>-</v>
      </c>
      <c r="AV6" s="21" t="str">
        <f t="shared" ref="AV6:BD6" si="6">IF(AV7="",NA(),AV7)</f>
        <v>-</v>
      </c>
      <c r="AW6" s="21" t="str">
        <f t="shared" si="6"/>
        <v>-</v>
      </c>
      <c r="AX6" s="21" t="str">
        <f t="shared" si="6"/>
        <v>-</v>
      </c>
      <c r="AY6" s="21">
        <f t="shared" si="6"/>
        <v>78.2</v>
      </c>
      <c r="AZ6" s="21" t="str">
        <f t="shared" si="6"/>
        <v>-</v>
      </c>
      <c r="BA6" s="21" t="str">
        <f t="shared" si="6"/>
        <v>-</v>
      </c>
      <c r="BB6" s="21" t="str">
        <f t="shared" si="6"/>
        <v>-</v>
      </c>
      <c r="BC6" s="21" t="str">
        <f t="shared" si="6"/>
        <v>-</v>
      </c>
      <c r="BD6" s="21">
        <f t="shared" si="6"/>
        <v>132.16</v>
      </c>
      <c r="BE6" s="20" t="str">
        <f>IF(BE7="","",IF(BE7="-","【-】","【"&amp;SUBSTITUTE(TEXT(BE7,"#,##0.00"),"-","△")&amp;"】"))</f>
        <v>【136.43】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992.16</v>
      </c>
      <c r="BP6" s="20" t="str">
        <f>IF(BP7="","",IF(BP7="-","【-】","【"&amp;SUBSTITUTE(TEXT(BP7,"#,##0.00"),"-","△")&amp;"】"))</f>
        <v>【967.97】</v>
      </c>
      <c r="BQ6" s="21" t="str">
        <f>IF(BQ7="",NA(),BQ7)</f>
        <v>-</v>
      </c>
      <c r="BR6" s="21" t="str">
        <f t="shared" ref="BR6:BZ6" si="8">IF(BR7="",NA(),BR7)</f>
        <v>-</v>
      </c>
      <c r="BS6" s="21" t="str">
        <f t="shared" si="8"/>
        <v>-</v>
      </c>
      <c r="BT6" s="21" t="str">
        <f t="shared" si="8"/>
        <v>-</v>
      </c>
      <c r="BU6" s="21">
        <f t="shared" si="8"/>
        <v>39.14</v>
      </c>
      <c r="BV6" s="21" t="str">
        <f t="shared" si="8"/>
        <v>-</v>
      </c>
      <c r="BW6" s="21" t="str">
        <f t="shared" si="8"/>
        <v>-</v>
      </c>
      <c r="BX6" s="21" t="str">
        <f t="shared" si="8"/>
        <v>-</v>
      </c>
      <c r="BY6" s="21" t="str">
        <f t="shared" si="8"/>
        <v>-</v>
      </c>
      <c r="BZ6" s="21">
        <f t="shared" si="8"/>
        <v>45.55</v>
      </c>
      <c r="CA6" s="20" t="str">
        <f>IF(CA7="","",IF(CA7="-","【-】","【"&amp;SUBSTITUTE(TEXT(CA7,"#,##0.00"),"-","△")&amp;"】"))</f>
        <v>【46.20】</v>
      </c>
      <c r="CB6" s="21" t="str">
        <f>IF(CB7="",NA(),CB7)</f>
        <v>-</v>
      </c>
      <c r="CC6" s="21" t="str">
        <f t="shared" ref="CC6:CK6" si="9">IF(CC7="",NA(),CC7)</f>
        <v>-</v>
      </c>
      <c r="CD6" s="21" t="str">
        <f t="shared" si="9"/>
        <v>-</v>
      </c>
      <c r="CE6" s="21" t="str">
        <f t="shared" si="9"/>
        <v>-</v>
      </c>
      <c r="CF6" s="21">
        <f t="shared" si="9"/>
        <v>291.89999999999998</v>
      </c>
      <c r="CG6" s="21" t="str">
        <f t="shared" si="9"/>
        <v>-</v>
      </c>
      <c r="CH6" s="21" t="str">
        <f t="shared" si="9"/>
        <v>-</v>
      </c>
      <c r="CI6" s="21" t="str">
        <f t="shared" si="9"/>
        <v>-</v>
      </c>
      <c r="CJ6" s="21" t="str">
        <f t="shared" si="9"/>
        <v>-</v>
      </c>
      <c r="CK6" s="21">
        <f t="shared" si="9"/>
        <v>331.17</v>
      </c>
      <c r="CL6" s="20" t="str">
        <f>IF(CL7="","",IF(CL7="-","【-】","【"&amp;SUBSTITUTE(TEXT(CL7,"#,##0.00"),"-","△")&amp;"】"))</f>
        <v>【332.82】</v>
      </c>
      <c r="CM6" s="21" t="str">
        <f>IF(CM7="",NA(),CM7)</f>
        <v>-</v>
      </c>
      <c r="CN6" s="21" t="str">
        <f t="shared" ref="CN6:CV6" si="10">IF(CN7="",NA(),CN7)</f>
        <v>-</v>
      </c>
      <c r="CO6" s="21" t="str">
        <f t="shared" si="10"/>
        <v>-</v>
      </c>
      <c r="CP6" s="21" t="str">
        <f t="shared" si="10"/>
        <v>-</v>
      </c>
      <c r="CQ6" s="21">
        <f t="shared" si="10"/>
        <v>37.840000000000003</v>
      </c>
      <c r="CR6" s="21" t="str">
        <f t="shared" si="10"/>
        <v>-</v>
      </c>
      <c r="CS6" s="21" t="str">
        <f t="shared" si="10"/>
        <v>-</v>
      </c>
      <c r="CT6" s="21" t="str">
        <f t="shared" si="10"/>
        <v>-</v>
      </c>
      <c r="CU6" s="21" t="str">
        <f t="shared" si="10"/>
        <v>-</v>
      </c>
      <c r="CV6" s="21">
        <f t="shared" si="10"/>
        <v>45.93</v>
      </c>
      <c r="CW6" s="20" t="str">
        <f>IF(CW7="","",IF(CW7="-","【-】","【"&amp;SUBSTITUTE(TEXT(CW7,"#,##0.00"),"-","△")&amp;"】"))</f>
        <v>【46.29】</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82.98</v>
      </c>
      <c r="DH6" s="20" t="str">
        <f>IF(DH7="","",IF(DH7="-","【-】","【"&amp;SUBSTITUTE(TEXT(DH7,"#,##0.00"),"-","△")&amp;"】"))</f>
        <v>【82.56】</v>
      </c>
      <c r="DI6" s="21" t="str">
        <f>IF(DI7="",NA(),DI7)</f>
        <v>-</v>
      </c>
      <c r="DJ6" s="21" t="str">
        <f t="shared" ref="DJ6:DR6" si="12">IF(DJ7="",NA(),DJ7)</f>
        <v>-</v>
      </c>
      <c r="DK6" s="21" t="str">
        <f t="shared" si="12"/>
        <v>-</v>
      </c>
      <c r="DL6" s="21" t="str">
        <f t="shared" si="12"/>
        <v>-</v>
      </c>
      <c r="DM6" s="21">
        <f t="shared" si="12"/>
        <v>23.19</v>
      </c>
      <c r="DN6" s="21" t="str">
        <f t="shared" si="12"/>
        <v>-</v>
      </c>
      <c r="DO6" s="21" t="str">
        <f t="shared" si="12"/>
        <v>-</v>
      </c>
      <c r="DP6" s="21" t="str">
        <f t="shared" si="12"/>
        <v>-</v>
      </c>
      <c r="DQ6" s="21" t="str">
        <f t="shared" si="12"/>
        <v>-</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104213</v>
      </c>
      <c r="D7" s="23">
        <v>46</v>
      </c>
      <c r="E7" s="23">
        <v>18</v>
      </c>
      <c r="F7" s="23">
        <v>1</v>
      </c>
      <c r="G7" s="23">
        <v>0</v>
      </c>
      <c r="H7" s="23" t="s">
        <v>96</v>
      </c>
      <c r="I7" s="23" t="s">
        <v>97</v>
      </c>
      <c r="J7" s="23" t="s">
        <v>98</v>
      </c>
      <c r="K7" s="23" t="s">
        <v>99</v>
      </c>
      <c r="L7" s="23" t="s">
        <v>100</v>
      </c>
      <c r="M7" s="23" t="s">
        <v>101</v>
      </c>
      <c r="N7" s="24" t="s">
        <v>102</v>
      </c>
      <c r="O7" s="24">
        <v>5.64</v>
      </c>
      <c r="P7" s="24">
        <v>0.37</v>
      </c>
      <c r="Q7" s="24">
        <v>100</v>
      </c>
      <c r="R7" s="24">
        <v>2200</v>
      </c>
      <c r="S7" s="24">
        <v>14576</v>
      </c>
      <c r="T7" s="24">
        <v>439.28</v>
      </c>
      <c r="U7" s="24">
        <v>33.18</v>
      </c>
      <c r="V7" s="24">
        <v>53</v>
      </c>
      <c r="W7" s="24">
        <v>0.01</v>
      </c>
      <c r="X7" s="24">
        <v>5300</v>
      </c>
      <c r="Y7" s="24" t="s">
        <v>102</v>
      </c>
      <c r="Z7" s="24" t="s">
        <v>102</v>
      </c>
      <c r="AA7" s="24" t="s">
        <v>102</v>
      </c>
      <c r="AB7" s="24" t="s">
        <v>102</v>
      </c>
      <c r="AC7" s="24">
        <v>84.61</v>
      </c>
      <c r="AD7" s="24" t="s">
        <v>102</v>
      </c>
      <c r="AE7" s="24" t="s">
        <v>102</v>
      </c>
      <c r="AF7" s="24" t="s">
        <v>102</v>
      </c>
      <c r="AG7" s="24" t="s">
        <v>102</v>
      </c>
      <c r="AH7" s="24">
        <v>96.48</v>
      </c>
      <c r="AI7" s="24">
        <v>96.59</v>
      </c>
      <c r="AJ7" s="24" t="s">
        <v>102</v>
      </c>
      <c r="AK7" s="24" t="s">
        <v>102</v>
      </c>
      <c r="AL7" s="24" t="s">
        <v>102</v>
      </c>
      <c r="AM7" s="24" t="s">
        <v>102</v>
      </c>
      <c r="AN7" s="24">
        <v>144.21</v>
      </c>
      <c r="AO7" s="24" t="s">
        <v>102</v>
      </c>
      <c r="AP7" s="24" t="s">
        <v>102</v>
      </c>
      <c r="AQ7" s="24" t="s">
        <v>102</v>
      </c>
      <c r="AR7" s="24" t="s">
        <v>102</v>
      </c>
      <c r="AS7" s="24">
        <v>224.6</v>
      </c>
      <c r="AT7" s="24">
        <v>208.93</v>
      </c>
      <c r="AU7" s="24" t="s">
        <v>102</v>
      </c>
      <c r="AV7" s="24" t="s">
        <v>102</v>
      </c>
      <c r="AW7" s="24" t="s">
        <v>102</v>
      </c>
      <c r="AX7" s="24" t="s">
        <v>102</v>
      </c>
      <c r="AY7" s="24">
        <v>78.2</v>
      </c>
      <c r="AZ7" s="24" t="s">
        <v>102</v>
      </c>
      <c r="BA7" s="24" t="s">
        <v>102</v>
      </c>
      <c r="BB7" s="24" t="s">
        <v>102</v>
      </c>
      <c r="BC7" s="24" t="s">
        <v>102</v>
      </c>
      <c r="BD7" s="24">
        <v>132.16</v>
      </c>
      <c r="BE7" s="24">
        <v>136.43</v>
      </c>
      <c r="BF7" s="24" t="s">
        <v>102</v>
      </c>
      <c r="BG7" s="24" t="s">
        <v>102</v>
      </c>
      <c r="BH7" s="24" t="s">
        <v>102</v>
      </c>
      <c r="BI7" s="24" t="s">
        <v>102</v>
      </c>
      <c r="BJ7" s="24">
        <v>0</v>
      </c>
      <c r="BK7" s="24" t="s">
        <v>102</v>
      </c>
      <c r="BL7" s="24" t="s">
        <v>102</v>
      </c>
      <c r="BM7" s="24" t="s">
        <v>102</v>
      </c>
      <c r="BN7" s="24" t="s">
        <v>102</v>
      </c>
      <c r="BO7" s="24">
        <v>992.16</v>
      </c>
      <c r="BP7" s="24">
        <v>967.97</v>
      </c>
      <c r="BQ7" s="24" t="s">
        <v>102</v>
      </c>
      <c r="BR7" s="24" t="s">
        <v>102</v>
      </c>
      <c r="BS7" s="24" t="s">
        <v>102</v>
      </c>
      <c r="BT7" s="24" t="s">
        <v>102</v>
      </c>
      <c r="BU7" s="24">
        <v>39.14</v>
      </c>
      <c r="BV7" s="24" t="s">
        <v>102</v>
      </c>
      <c r="BW7" s="24" t="s">
        <v>102</v>
      </c>
      <c r="BX7" s="24" t="s">
        <v>102</v>
      </c>
      <c r="BY7" s="24" t="s">
        <v>102</v>
      </c>
      <c r="BZ7" s="24">
        <v>45.55</v>
      </c>
      <c r="CA7" s="24">
        <v>46.2</v>
      </c>
      <c r="CB7" s="24" t="s">
        <v>102</v>
      </c>
      <c r="CC7" s="24" t="s">
        <v>102</v>
      </c>
      <c r="CD7" s="24" t="s">
        <v>102</v>
      </c>
      <c r="CE7" s="24" t="s">
        <v>102</v>
      </c>
      <c r="CF7" s="24">
        <v>291.89999999999998</v>
      </c>
      <c r="CG7" s="24" t="s">
        <v>102</v>
      </c>
      <c r="CH7" s="24" t="s">
        <v>102</v>
      </c>
      <c r="CI7" s="24" t="s">
        <v>102</v>
      </c>
      <c r="CJ7" s="24" t="s">
        <v>102</v>
      </c>
      <c r="CK7" s="24">
        <v>331.17</v>
      </c>
      <c r="CL7" s="24">
        <v>332.82</v>
      </c>
      <c r="CM7" s="24" t="s">
        <v>102</v>
      </c>
      <c r="CN7" s="24" t="s">
        <v>102</v>
      </c>
      <c r="CO7" s="24" t="s">
        <v>102</v>
      </c>
      <c r="CP7" s="24" t="s">
        <v>102</v>
      </c>
      <c r="CQ7" s="24">
        <v>37.840000000000003</v>
      </c>
      <c r="CR7" s="24" t="s">
        <v>102</v>
      </c>
      <c r="CS7" s="24" t="s">
        <v>102</v>
      </c>
      <c r="CT7" s="24" t="s">
        <v>102</v>
      </c>
      <c r="CU7" s="24" t="s">
        <v>102</v>
      </c>
      <c r="CV7" s="24">
        <v>45.93</v>
      </c>
      <c r="CW7" s="24">
        <v>46.29</v>
      </c>
      <c r="CX7" s="24" t="s">
        <v>102</v>
      </c>
      <c r="CY7" s="24" t="s">
        <v>102</v>
      </c>
      <c r="CZ7" s="24" t="s">
        <v>102</v>
      </c>
      <c r="DA7" s="24" t="s">
        <v>102</v>
      </c>
      <c r="DB7" s="24">
        <v>100</v>
      </c>
      <c r="DC7" s="24" t="s">
        <v>102</v>
      </c>
      <c r="DD7" s="24" t="s">
        <v>102</v>
      </c>
      <c r="DE7" s="24" t="s">
        <v>102</v>
      </c>
      <c r="DF7" s="24" t="s">
        <v>102</v>
      </c>
      <c r="DG7" s="24">
        <v>82.98</v>
      </c>
      <c r="DH7" s="24">
        <v>82.56</v>
      </c>
      <c r="DI7" s="24" t="s">
        <v>102</v>
      </c>
      <c r="DJ7" s="24" t="s">
        <v>102</v>
      </c>
      <c r="DK7" s="24" t="s">
        <v>102</v>
      </c>
      <c r="DL7" s="24" t="s">
        <v>102</v>
      </c>
      <c r="DM7" s="24">
        <v>23.19</v>
      </c>
      <c r="DN7" s="24" t="s">
        <v>102</v>
      </c>
      <c r="DO7" s="24" t="s">
        <v>102</v>
      </c>
      <c r="DP7" s="24" t="s">
        <v>102</v>
      </c>
      <c r="DQ7" s="24" t="s">
        <v>102</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2025-01-24T07:25:54Z</dcterms:created>
  <dcterms:modified xsi:type="dcterms:W3CDTF">2025-02-27T08:28:40Z</dcterms:modified>
  <cp:category/>
</cp:coreProperties>
</file>