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E6E0AF6-AFFF-4FE7-B5BC-0EF3AC0D83E1}" xr6:coauthVersionLast="47" xr6:coauthVersionMax="47" xr10:uidLastSave="{00000000-0000-0000-0000-000000000000}"/>
  <workbookProtection workbookAlgorithmName="SHA-512" workbookHashValue="pZp+E1pEswpWGLca7FZltKxLR6+QwRplou7qC1nPCiVPCwuHWLmRSw9W4LSi/EyrUX04+kJbnxV/0JV+2O5JWQ==" workbookSaltValue="Mhfxo/3aOh0BDHl+RUPYB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BB10" i="4"/>
  <c r="P10" i="4"/>
  <c r="W8" i="4"/>
  <c r="B8" i="4"/>
  <c r="B6" i="4"/>
</calcChain>
</file>

<file path=xl/sharedStrings.xml><?xml version="1.0" encoding="utf-8"?>
<sst xmlns="http://schemas.openxmlformats.org/spreadsheetml/2006/main" count="297" uniqueCount="115">
  <si>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</si>
  <si>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</si>
  <si>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</si>
  <si>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</si>
  <si>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</si>
  <si>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</si>
  <si>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</si>
  <si>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</si>
  <si>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</si>
  <si>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</si>
  <si>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</si>
  <si>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</si>
  <si>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</si>
  <si>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</si>
  <si>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</si>
  <si>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</si>
  <si>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</si>
  <si>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</si>
  <si>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</si>
  <si>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</si>
  <si>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</si>
  <si>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</si>
  <si>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</si>
  <si>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</si>
  <si>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</si>
  <si>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</si>
  <si>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</si>
  <si>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</si>
  <si>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</si>
  <si>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</si>
  <si>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</si>
  <si>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</si>
  <si>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</si>
  <si>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</si>
  <si>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</si>
  <si>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</si>
  <si>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</si>
  <si>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</si>
  <si>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</si>
  <si>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</si>
  <si>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</si>
  <si>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</si>
  <si>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</si>
  <si>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</si>
  <si>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</si>
  <si>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</si>
  <si>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</si>
  <si>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</si>
  <si>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</si>
  <si>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</si>
  <si>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</si>
  <si>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</si>
  <si>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</si>
  <si>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</si>
  <si>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</si>
  <si>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</si>
  <si>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</si>
  <si>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</si>
  <si>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</si>
  <si>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</si>
  <si>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</si>
  <si>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</si>
  <si>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</si>
  <si>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</si>
  <si>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</si>
  <si>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</si>
  <si>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</si>
  <si>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</si>
  <si>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</si>
  <si>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</si>
  <si>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</si>
  <si>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</si>
  <si>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</si>
  <si>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</si>
  <si>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</si>
  <si>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</si>
  <si>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</si>
  <si>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</si>
  <si>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</si>
  <si>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</si>
  <si>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</si>
  <si>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</si>
  <si>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</si>
  <si>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</si>
  <si>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</si>
  <si>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</si>
  <si>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</si>
  <si>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</si>
  <si>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</si>
  <si>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</si>
  <si>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</si>
  <si>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</si>
  <si>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</si>
  <si>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</si>
  <si>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</si>
  <si>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</si>
  <si>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</si>
  <si>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</si>
  <si>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</si>
  <si>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</si>
  <si>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</si>
  <si>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</si>
  <si>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</si>
  <si>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</si>
  <si>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</si>
  <si>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</si>
  <si>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</si>
  <si>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</si>
  <si>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</si>
  <si>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</si>
  <si>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</si>
  <si>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</si>
  <si>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今後、人口減少などにより使用料収入も横ばいまたは減少するが、物価高騰により維持管理費は増加していくと思われ、ますます負担が増大すると思われる。
　適正な使用料の水準について検討し、料金改定も視野にいれながら、維持管理費の削減に努め経営の健全化を図っていきたい。また、農業集落排水施設のあり方について検討していく必要があると思われる。</t>
    <rPh sb="1" eb="3">
      <t>コンゴ</t>
    </rPh>
    <rPh sb="4" eb="6">
      <t>ジンコウ</t>
    </rPh>
    <rPh sb="6" eb="8">
      <t>ゲンショウ</t>
    </rPh>
    <rPh sb="13" eb="16">
      <t>シヨウリョウ</t>
    </rPh>
    <rPh sb="16" eb="18">
      <t>シュウニュウ</t>
    </rPh>
    <rPh sb="19" eb="20">
      <t>ヨコ</t>
    </rPh>
    <rPh sb="25" eb="27">
      <t>ゲンショウ</t>
    </rPh>
    <rPh sb="31" eb="33">
      <t>ブッカ</t>
    </rPh>
    <rPh sb="33" eb="35">
      <t>コウトウ</t>
    </rPh>
    <rPh sb="38" eb="40">
      <t>イジ</t>
    </rPh>
    <rPh sb="40" eb="43">
      <t>カンリヒ</t>
    </rPh>
    <rPh sb="44" eb="46">
      <t>ゾウカ</t>
    </rPh>
    <rPh sb="51" eb="52">
      <t>オモ</t>
    </rPh>
    <rPh sb="59" eb="61">
      <t>フタン</t>
    </rPh>
    <rPh sb="62" eb="64">
      <t>ゾウダイ</t>
    </rPh>
    <rPh sb="67" eb="68">
      <t>オモ</t>
    </rPh>
    <rPh sb="74" eb="76">
      <t>テキセイ</t>
    </rPh>
    <rPh sb="77" eb="80">
      <t>シヨウリョウ</t>
    </rPh>
    <rPh sb="81" eb="83">
      <t>スイジュン</t>
    </rPh>
    <rPh sb="87" eb="89">
      <t>ケントウ</t>
    </rPh>
    <rPh sb="91" eb="93">
      <t>リョウキン</t>
    </rPh>
    <rPh sb="93" eb="95">
      <t>カイテイ</t>
    </rPh>
    <rPh sb="96" eb="98">
      <t>シヤ</t>
    </rPh>
    <rPh sb="105" eb="107">
      <t>イジ</t>
    </rPh>
    <rPh sb="107" eb="110">
      <t>カンリヒ</t>
    </rPh>
    <rPh sb="111" eb="113">
      <t>サクゲン</t>
    </rPh>
    <rPh sb="114" eb="115">
      <t>ツト</t>
    </rPh>
    <rPh sb="116" eb="118">
      <t>ケイエイ</t>
    </rPh>
    <rPh sb="119" eb="122">
      <t>ケンゼンカ</t>
    </rPh>
    <rPh sb="123" eb="124">
      <t>ハカ</t>
    </rPh>
    <rPh sb="134" eb="136">
      <t>ノウギョウ</t>
    </rPh>
    <rPh sb="136" eb="138">
      <t>シュウラク</t>
    </rPh>
    <rPh sb="138" eb="140">
      <t>ハイスイ</t>
    </rPh>
    <rPh sb="140" eb="142">
      <t>シセツ</t>
    </rPh>
    <rPh sb="145" eb="146">
      <t>カタ</t>
    </rPh>
    <rPh sb="150" eb="152">
      <t>ケントウ</t>
    </rPh>
    <rPh sb="156" eb="158">
      <t>ヒツヨウ</t>
    </rPh>
    <rPh sb="162" eb="163">
      <t>オモ</t>
    </rPh>
    <phoneticPr fontId="4"/>
  </si>
  <si>
    <t>　令和４年度とほぼ変わらない状況である。また、耐用年数を超えたり、早急な老朽化対策が必要な管渠等はなく、現在のところ大きな更新工事等は行っていない。公営企業に移行し、数値化され２年目ということもあるが、安定した事業を継続していくには老朽化対策の工事費を積立していくなど、財源確保の取り組みをしていく必要がある。</t>
    <rPh sb="149" eb="151">
      <t>ヒツヨウ</t>
    </rPh>
    <phoneticPr fontId="4"/>
  </si>
  <si>
    <t>①経常収支比率
　類似団体平均と同程度だが、一般会計からの補助金に依存している。使用料の確保と維持管理費の削減により、収支の健全化を図る必要がある。
③流動比率
  類似団体を上回り、令和４年度に比べ約50ポイント上がっている。流動資産の増によるものだが、一般会計からの補助金の歳入によるところが大きいと思われる。
⑤経費回収率
　100％を大幅に下回っており、経費を使用料でまかないきれていない状況にある。近年は光熱費等の価格高騰により汚水処理費が上がっていること、また、接続率も低く使用料収入も少ないことも要因であると思われる。接続率の向上対策、適正な使用料の水準について検討が必要である。
⑥汚水処理原価
　類似団体より大幅に上回っている。維持管理費（委託料、修繕費等）が大きいためと思われる。また⑤でも述べたとおり接続率の低さも要因の１つであり、維持管理費の経費節減や接続率向上による有収水量を増加を目指していく。
⑦施設利用率
　令和４年度とほぼ横ばいである。
⑧水洗化率
　平均値を下回っており、接続率の向上に向けた一層の取組が必要である。</t>
    <rPh sb="1" eb="3">
      <t>ケイジョウ</t>
    </rPh>
    <rPh sb="3" eb="5">
      <t>シュウシ</t>
    </rPh>
    <rPh sb="5" eb="7">
      <t>ヒリツ</t>
    </rPh>
    <rPh sb="9" eb="11">
      <t>ルイジ</t>
    </rPh>
    <rPh sb="11" eb="13">
      <t>ダンタイ</t>
    </rPh>
    <rPh sb="13" eb="15">
      <t>ヘイキン</t>
    </rPh>
    <rPh sb="16" eb="19">
      <t>ドウテイド</t>
    </rPh>
    <rPh sb="22" eb="26">
      <t>イッパンカイケイ</t>
    </rPh>
    <rPh sb="29" eb="32">
      <t>ホジョキン</t>
    </rPh>
    <rPh sb="33" eb="35">
      <t>イゾン</t>
    </rPh>
    <rPh sb="40" eb="43">
      <t>シヨウリョウ</t>
    </rPh>
    <rPh sb="44" eb="46">
      <t>カクホ</t>
    </rPh>
    <rPh sb="47" eb="49">
      <t>イジ</t>
    </rPh>
    <rPh sb="49" eb="51">
      <t>カンリ</t>
    </rPh>
    <rPh sb="51" eb="52">
      <t>ヒ</t>
    </rPh>
    <rPh sb="53" eb="55">
      <t>サクゲン</t>
    </rPh>
    <rPh sb="59" eb="61">
      <t>シュウシ</t>
    </rPh>
    <rPh sb="62" eb="65">
      <t>ケンゼンカ</t>
    </rPh>
    <rPh sb="66" eb="67">
      <t>ハカ</t>
    </rPh>
    <rPh sb="68" eb="70">
      <t>ヒツヨウ</t>
    </rPh>
    <rPh sb="76" eb="78">
      <t>リュウドウ</t>
    </rPh>
    <rPh sb="78" eb="80">
      <t>ヒリツ</t>
    </rPh>
    <rPh sb="83" eb="85">
      <t>ルイジ</t>
    </rPh>
    <rPh sb="85" eb="87">
      <t>ダンタイ</t>
    </rPh>
    <rPh sb="88" eb="90">
      <t>ウワマワ</t>
    </rPh>
    <rPh sb="92" eb="94">
      <t>レイワ</t>
    </rPh>
    <rPh sb="95" eb="97">
      <t>ネンド</t>
    </rPh>
    <rPh sb="98" eb="99">
      <t>クラ</t>
    </rPh>
    <rPh sb="100" eb="101">
      <t>ヤク</t>
    </rPh>
    <rPh sb="107" eb="108">
      <t>ア</t>
    </rPh>
    <rPh sb="159" eb="161">
      <t>ケイヒ</t>
    </rPh>
    <rPh sb="161" eb="164">
      <t>カイシュウリツ</t>
    </rPh>
    <rPh sb="171" eb="173">
      <t>オオハバ</t>
    </rPh>
    <rPh sb="174" eb="176">
      <t>シタマワ</t>
    </rPh>
    <rPh sb="181" eb="183">
      <t>ケイヒ</t>
    </rPh>
    <rPh sb="184" eb="187">
      <t>シヨウリョウ</t>
    </rPh>
    <rPh sb="198" eb="200">
      <t>ジョウキョウ</t>
    </rPh>
    <rPh sb="204" eb="206">
      <t>キンネン</t>
    </rPh>
    <rPh sb="237" eb="239">
      <t>セツゾク</t>
    </rPh>
    <rPh sb="239" eb="240">
      <t>リツ</t>
    </rPh>
    <rPh sb="241" eb="242">
      <t>ヒク</t>
    </rPh>
    <rPh sb="243" eb="248">
      <t>シヨウリョウシュウニュウ</t>
    </rPh>
    <rPh sb="249" eb="250">
      <t>スク</t>
    </rPh>
    <rPh sb="255" eb="257">
      <t>ヨウイン</t>
    </rPh>
    <rPh sb="261" eb="262">
      <t>オモ</t>
    </rPh>
    <rPh sb="266" eb="268">
      <t>セツゾク</t>
    </rPh>
    <rPh sb="268" eb="269">
      <t>リツ</t>
    </rPh>
    <rPh sb="270" eb="272">
      <t>コウジョウ</t>
    </rPh>
    <rPh sb="272" eb="274">
      <t>タイサク</t>
    </rPh>
    <rPh sb="275" eb="277">
      <t>テキセイ</t>
    </rPh>
    <rPh sb="278" eb="281">
      <t>シヨウリョウ</t>
    </rPh>
    <rPh sb="299" eb="305">
      <t>オスイショリゲンカ</t>
    </rPh>
    <rPh sb="307" eb="309">
      <t>ルイジ</t>
    </rPh>
    <rPh sb="309" eb="311">
      <t>ダンタイ</t>
    </rPh>
    <rPh sb="313" eb="315">
      <t>オオハバ</t>
    </rPh>
    <rPh sb="316" eb="318">
      <t>ウワマワ</t>
    </rPh>
    <rPh sb="323" eb="325">
      <t>イジ</t>
    </rPh>
    <rPh sb="339" eb="340">
      <t>オオ</t>
    </rPh>
    <rPh sb="345" eb="346">
      <t>オモ</t>
    </rPh>
    <rPh sb="355" eb="356">
      <t>ノ</t>
    </rPh>
    <rPh sb="361" eb="363">
      <t>セツゾク</t>
    </rPh>
    <rPh sb="363" eb="364">
      <t>リツ</t>
    </rPh>
    <rPh sb="365" eb="366">
      <t>ヒク</t>
    </rPh>
    <rPh sb="368" eb="370">
      <t>ヨウイン</t>
    </rPh>
    <rPh sb="377" eb="379">
      <t>イジ</t>
    </rPh>
    <rPh sb="379" eb="382">
      <t>カンリヒ</t>
    </rPh>
    <rPh sb="383" eb="385">
      <t>ケイヒ</t>
    </rPh>
    <rPh sb="385" eb="387">
      <t>セツゲン</t>
    </rPh>
    <rPh sb="388" eb="390">
      <t>セツゾク</t>
    </rPh>
    <rPh sb="390" eb="391">
      <t>リツ</t>
    </rPh>
    <rPh sb="391" eb="393">
      <t>コウジョウ</t>
    </rPh>
    <rPh sb="396" eb="397">
      <t>ユウ</t>
    </rPh>
    <rPh sb="397" eb="398">
      <t>シュウ</t>
    </rPh>
    <rPh sb="398" eb="399">
      <t>ミズ</t>
    </rPh>
    <rPh sb="399" eb="400">
      <t>リョウ</t>
    </rPh>
    <rPh sb="401" eb="403">
      <t>ゾウカ</t>
    </rPh>
    <rPh sb="404" eb="406">
      <t>メザ</t>
    </rPh>
    <rPh sb="413" eb="415">
      <t>シセツ</t>
    </rPh>
    <rPh sb="415" eb="418">
      <t>リヨウリツ</t>
    </rPh>
    <rPh sb="420" eb="422">
      <t>レイワ</t>
    </rPh>
    <rPh sb="423" eb="425">
      <t>ネンド</t>
    </rPh>
    <rPh sb="428" eb="429">
      <t>ヨコ</t>
    </rPh>
    <rPh sb="437" eb="439">
      <t>スイセン</t>
    </rPh>
    <rPh sb="439" eb="440">
      <t>カ</t>
    </rPh>
    <rPh sb="440" eb="441">
      <t>リツ</t>
    </rPh>
    <rPh sb="443" eb="446">
      <t>ヘイキンチ</t>
    </rPh>
    <rPh sb="447" eb="449">
      <t>シタマワ</t>
    </rPh>
    <rPh sb="454" eb="456">
      <t>セツゾク</t>
    </rPh>
    <rPh sb="456" eb="457">
      <t>リツ</t>
    </rPh>
    <rPh sb="458" eb="460">
      <t>コウジョウ</t>
    </rPh>
    <rPh sb="461" eb="462">
      <t>ム</t>
    </rPh>
    <rPh sb="464" eb="466">
      <t>イッソウ</t>
    </rPh>
    <rPh sb="467" eb="469">
      <t>トリクミ</t>
    </rPh>
    <rPh sb="470" eb="4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</si>
</sst>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5D0-4FE7-9FC6-081D0F2FCA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F5D0-4FE7-9FC6-081D0F2FCA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39.51</c:v>
                </c:pt>
                <c:pt idx="4">
                  <c:v>39.51</c:v>
                </c:pt>
              </c:numCache>
            </c:numRef>
          </c:val>
          <c:extLst>
            <c:ext xmlns:c16="http://schemas.microsoft.com/office/drawing/2014/chart" uri="{C3380CC4-5D6E-409C-BE32-E72D297353CC}">
              <c16:uniqueId val="{00000000-260B-49E5-AE45-31A6AB5FB3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52.35</c:v>
                </c:pt>
                <c:pt idx="4">
                  <c:v>46.25</c:v>
                </c:pt>
              </c:numCache>
            </c:numRef>
          </c:val>
          <c:smooth val="0"/>
          <c:extLst>
            <c:ext xmlns:c16="http://schemas.microsoft.com/office/drawing/2014/chart" uri="{C3380CC4-5D6E-409C-BE32-E72D297353CC}">
              <c16:uniqueId val="{00000001-260B-49E5-AE45-31A6AB5FB3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67.45</c:v>
                </c:pt>
                <c:pt idx="4">
                  <c:v>81.87</c:v>
                </c:pt>
              </c:numCache>
            </c:numRef>
          </c:val>
          <c:extLst>
            <c:ext xmlns:c16="http://schemas.microsoft.com/office/drawing/2014/chart" uri="{C3380CC4-5D6E-409C-BE32-E72D297353CC}">
              <c16:uniqueId val="{00000000-5E00-4726-9646-6D8F78A173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84.39</c:v>
                </c:pt>
                <c:pt idx="4">
                  <c:v>83.96</c:v>
                </c:pt>
              </c:numCache>
            </c:numRef>
          </c:val>
          <c:smooth val="0"/>
          <c:extLst>
            <c:ext xmlns:c16="http://schemas.microsoft.com/office/drawing/2014/chart" uri="{C3380CC4-5D6E-409C-BE32-E72D297353CC}">
              <c16:uniqueId val="{00000001-5E00-4726-9646-6D8F78A173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118.68</c:v>
                </c:pt>
                <c:pt idx="4">
                  <c:v>106.31</c:v>
                </c:pt>
              </c:numCache>
            </c:numRef>
          </c:val>
          <c:extLst>
            <c:ext xmlns:c16="http://schemas.microsoft.com/office/drawing/2014/chart" uri="{C3380CC4-5D6E-409C-BE32-E72D297353CC}">
              <c16:uniqueId val="{00000000-4EAF-41C1-BEE8-52CF84049A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c:v>
                </c:pt>
                <c:pt idx="4">
                  <c:v>106.35</c:v>
                </c:pt>
              </c:numCache>
            </c:numRef>
          </c:val>
          <c:smooth val="0"/>
          <c:extLst>
            <c:ext xmlns:c16="http://schemas.microsoft.com/office/drawing/2014/chart" uri="{C3380CC4-5D6E-409C-BE32-E72D297353CC}">
              <c16:uniqueId val="{00000001-4EAF-41C1-BEE8-52CF84049A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33.67</c:v>
                </c:pt>
                <c:pt idx="4">
                  <c:v>36.36</c:v>
                </c:pt>
              </c:numCache>
            </c:numRef>
          </c:val>
          <c:extLst>
            <c:ext xmlns:c16="http://schemas.microsoft.com/office/drawing/2014/chart" uri="{C3380CC4-5D6E-409C-BE32-E72D297353CC}">
              <c16:uniqueId val="{00000000-6F44-465B-8F26-2148E0FC27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25.19</c:v>
                </c:pt>
                <c:pt idx="4">
                  <c:v>25.46</c:v>
                </c:pt>
              </c:numCache>
            </c:numRef>
          </c:val>
          <c:smooth val="0"/>
          <c:extLst>
            <c:ext xmlns:c16="http://schemas.microsoft.com/office/drawing/2014/chart" uri="{C3380CC4-5D6E-409C-BE32-E72D297353CC}">
              <c16:uniqueId val="{00000001-6F44-465B-8F26-2148E0FC27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3D-43E0-90AD-7A6771BCB3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0.19</c:v>
                </c:pt>
              </c:numCache>
            </c:numRef>
          </c:val>
          <c:smooth val="0"/>
          <c:extLst>
            <c:ext xmlns:c16="http://schemas.microsoft.com/office/drawing/2014/chart" uri="{C3380CC4-5D6E-409C-BE32-E72D297353CC}">
              <c16:uniqueId val="{00000001-833D-43E0-90AD-7A6771BCB3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462-45C6-ADAA-1B118C9DD7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145.43</c:v>
                </c:pt>
                <c:pt idx="4">
                  <c:v>129.88999999999999</c:v>
                </c:pt>
              </c:numCache>
            </c:numRef>
          </c:val>
          <c:smooth val="0"/>
          <c:extLst>
            <c:ext xmlns:c16="http://schemas.microsoft.com/office/drawing/2014/chart" uri="{C3380CC4-5D6E-409C-BE32-E72D297353CC}">
              <c16:uniqueId val="{00000001-5462-45C6-ADAA-1B118C9DD7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68.209999999999994</c:v>
                </c:pt>
                <c:pt idx="4">
                  <c:v>117.5</c:v>
                </c:pt>
              </c:numCache>
            </c:numRef>
          </c:val>
          <c:extLst>
            <c:ext xmlns:c16="http://schemas.microsoft.com/office/drawing/2014/chart" uri="{C3380CC4-5D6E-409C-BE32-E72D297353CC}">
              <c16:uniqueId val="{00000000-BF78-4932-ADB6-FDDF3631A5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38.4</c:v>
                </c:pt>
                <c:pt idx="4">
                  <c:v>44.04</c:v>
                </c:pt>
              </c:numCache>
            </c:numRef>
          </c:val>
          <c:smooth val="0"/>
          <c:extLst>
            <c:ext xmlns:c16="http://schemas.microsoft.com/office/drawing/2014/chart" uri="{C3380CC4-5D6E-409C-BE32-E72D297353CC}">
              <c16:uniqueId val="{00000001-BF78-4932-ADB6-FDDF3631A5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19E-4562-ADFD-349D4F66A8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900.82</c:v>
                </c:pt>
                <c:pt idx="4">
                  <c:v>839.21</c:v>
                </c:pt>
              </c:numCache>
            </c:numRef>
          </c:val>
          <c:smooth val="0"/>
          <c:extLst>
            <c:ext xmlns:c16="http://schemas.microsoft.com/office/drawing/2014/chart" uri="{C3380CC4-5D6E-409C-BE32-E72D297353CC}">
              <c16:uniqueId val="{00000001-019E-4562-ADFD-349D4F66A8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18.55</c:v>
                </c:pt>
                <c:pt idx="4">
                  <c:v>17.59</c:v>
                </c:pt>
              </c:numCache>
            </c:numRef>
          </c:val>
          <c:extLst>
            <c:ext xmlns:c16="http://schemas.microsoft.com/office/drawing/2014/chart" uri="{C3380CC4-5D6E-409C-BE32-E72D297353CC}">
              <c16:uniqueId val="{00000000-8BBA-4C08-9633-236E3C4399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52.94</c:v>
                </c:pt>
                <c:pt idx="4">
                  <c:v>52.05</c:v>
                </c:pt>
              </c:numCache>
            </c:numRef>
          </c:val>
          <c:smooth val="0"/>
          <c:extLst>
            <c:ext xmlns:c16="http://schemas.microsoft.com/office/drawing/2014/chart" uri="{C3380CC4-5D6E-409C-BE32-E72D297353CC}">
              <c16:uniqueId val="{00000001-8BBA-4C08-9633-236E3C4399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628.12</c:v>
                </c:pt>
                <c:pt idx="4">
                  <c:v>613.35</c:v>
                </c:pt>
              </c:numCache>
            </c:numRef>
          </c:val>
          <c:extLst>
            <c:ext xmlns:c16="http://schemas.microsoft.com/office/drawing/2014/chart" uri="{C3380CC4-5D6E-409C-BE32-E72D297353CC}">
              <c16:uniqueId val="{00000000-B3D0-41E8-80A9-61FE435AFC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303.27999999999997</c:v>
                </c:pt>
                <c:pt idx="4">
                  <c:v>301.86</c:v>
                </c:pt>
              </c:numCache>
            </c:numRef>
          </c:val>
          <c:smooth val="0"/>
          <c:extLst>
            <c:ext xmlns:c16="http://schemas.microsoft.com/office/drawing/2014/chart" uri="{C3380CC4-5D6E-409C-BE32-E72D297353CC}">
              <c16:uniqueId val="{00000001-B3D0-41E8-80A9-61FE435AFC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榛東村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14648</v>
      </c>
      <c r="AM8" s="41"/>
      <c r="AN8" s="41"/>
      <c r="AO8" s="41"/>
      <c r="AP8" s="41"/>
      <c r="AQ8" s="41"/>
      <c r="AR8" s="41"/>
      <c r="AS8" s="41"/>
      <c r="AT8" s="34">
        <f>データ!T6</f>
        <v>27.92</v>
      </c>
      <c r="AU8" s="34"/>
      <c r="AV8" s="34"/>
      <c r="AW8" s="34"/>
      <c r="AX8" s="34"/>
      <c r="AY8" s="34"/>
      <c r="AZ8" s="34"/>
      <c r="BA8" s="34"/>
      <c r="BB8" s="34">
        <f>データ!U6</f>
        <v>524.64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66.489999999999995</v>
      </c>
      <c r="J10" s="34"/>
      <c r="K10" s="34"/>
      <c r="L10" s="34"/>
      <c r="M10" s="34"/>
      <c r="N10" s="34"/>
      <c r="O10" s="34"/>
      <c r="P10" s="34">
        <f>データ!P6</f>
        <v>27.89</v>
      </c>
      <c r="Q10" s="34"/>
      <c r="R10" s="34"/>
      <c r="S10" s="34"/>
      <c r="T10" s="34"/>
      <c r="U10" s="34"/>
      <c r="V10" s="34"/>
      <c r="W10" s="34">
        <f>データ!Q6</f>
        <v>116.4</v>
      </c>
      <c r="X10" s="34"/>
      <c r="Y10" s="34"/>
      <c r="Z10" s="34"/>
      <c r="AA10" s="34"/>
      <c r="AB10" s="34"/>
      <c r="AC10" s="34"/>
      <c r="AD10" s="41">
        <f>データ!R6</f>
        <v>2200</v>
      </c>
      <c r="AE10" s="41"/>
      <c r="AF10" s="41"/>
      <c r="AG10" s="41"/>
      <c r="AH10" s="41"/>
      <c r="AI10" s="41"/>
      <c r="AJ10" s="41"/>
      <c r="AK10" s="2"/>
      <c r="AL10" s="41">
        <f>データ!V6</f>
        <v>4060</v>
      </c>
      <c r="AM10" s="41"/>
      <c r="AN10" s="41"/>
      <c r="AO10" s="41"/>
      <c r="AP10" s="41"/>
      <c r="AQ10" s="41"/>
      <c r="AR10" s="41"/>
      <c r="AS10" s="41"/>
      <c r="AT10" s="34">
        <f>データ!W6</f>
        <v>2.79</v>
      </c>
      <c r="AU10" s="34"/>
      <c r="AV10" s="34"/>
      <c r="AW10" s="34"/>
      <c r="AX10" s="34"/>
      <c r="AY10" s="34"/>
      <c r="AZ10" s="34"/>
      <c r="BA10" s="34"/>
      <c r="BB10" s="34">
        <f>データ!X6</f>
        <v>1455.2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wcI/hHzFe1Vpj9nd/5o5FeDgE/S2k+qGYhQK3FyjZSANcApPCfy969YmerKMCQLxzX391DxqazKTa66L31wUyA==" saltValue="1OSTRI3MuPVVbm0aCaXd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103446</v>
      </c>
      <c r="D6" s="19">
        <f t="shared" si="3"/>
        <v>46</v>
      </c>
      <c r="E6" s="19">
        <f t="shared" si="3"/>
        <v>17</v>
      </c>
      <c r="F6" s="19">
        <f t="shared" si="3"/>
        <v>5</v>
      </c>
      <c r="G6" s="19">
        <f t="shared" si="3"/>
        <v>0</v>
      </c>
      <c r="H6" s="19" t="str">
        <f t="shared" si="3"/>
        <v>群馬県　榛東村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66.489999999999995</v>
      </c>
      <c r="P6" s="20">
        <f t="shared" si="3"/>
        <v>27.89</v>
      </c>
      <c r="Q6" s="20">
        <f t="shared" si="3"/>
        <v>116.4</v>
      </c>
      <c r="R6" s="20">
        <f t="shared" si="3"/>
        <v>2200</v>
      </c>
      <c r="S6" s="20">
        <f t="shared" si="3"/>
        <v>14648</v>
      </c>
      <c r="T6" s="20">
        <f t="shared" si="3"/>
        <v>27.92</v>
      </c>
      <c r="U6" s="20">
        <f t="shared" si="3"/>
        <v>524.64</v>
      </c>
      <c r="V6" s="20">
        <f t="shared" si="3"/>
        <v>4060</v>
      </c>
      <c r="W6" s="20">
        <f t="shared" si="3"/>
        <v>2.79</v>
      </c>
      <c r="X6" s="20">
        <f t="shared" si="3"/>
        <v>1455.2</v>
      </c>
      <c r="Y6" s="21" t="str">
        <f>IF(Y7="",NA(),Y7)</f>
        <v>-</v>
      </c>
      <c r="Z6" s="21" t="str">
        <f t="shared" ref="Z6:AH6" si="4">IF(Z7="",NA(),Z7)</f>
        <v>-</v>
      </c>
      <c r="AA6" s="21" t="str">
        <f t="shared" si="4"/>
        <v>-</v>
      </c>
      <c r="AB6" s="21">
        <f t="shared" si="4"/>
        <v>118.68</v>
      </c>
      <c r="AC6" s="21">
        <f t="shared" si="4"/>
        <v>106.31</v>
      </c>
      <c r="AD6" s="21" t="str">
        <f t="shared" si="4"/>
        <v>-</v>
      </c>
      <c r="AE6" s="21" t="str">
        <f t="shared" si="4"/>
        <v>-</v>
      </c>
      <c r="AF6" s="21" t="str">
        <f t="shared" si="4"/>
        <v>-</v>
      </c>
      <c r="AG6" s="21">
        <f t="shared" si="4"/>
        <v>105.5</v>
      </c>
      <c r="AH6" s="21">
        <f t="shared" si="4"/>
        <v>106.35</v>
      </c>
      <c r="AI6" s="20" t="str">
        <f>IF(AI7="","",IF(AI7="-","【-】","【"&amp;SUBSTITUTE(TEXT(AI7,"#,##0.00"),"-","△")&amp;"】"))</f>
        <v>【104.44】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145.43</v>
      </c>
      <c r="AS6" s="21">
        <f t="shared" si="5"/>
        <v>129.88999999999999</v>
      </c>
      <c r="AT6" s="20" t="str">
        <f>IF(AT7="","",IF(AT7="-","【-】","【"&amp;SUBSTITUTE(TEXT(AT7,"#,##0.00"),"-","△")&amp;"】"))</f>
        <v>【124.06】</v>
      </c>
      <c r="AU6" s="21" t="str">
        <f>IF(AU7="",NA(),AU7)</f>
        <v>-</v>
      </c>
      <c r="AV6" s="21" t="str">
        <f t="shared" ref="AV6:BD6" si="6">IF(AV7="",NA(),AV7)</f>
        <v>-</v>
      </c>
      <c r="AW6" s="21" t="str">
        <f t="shared" si="6"/>
        <v>-</v>
      </c>
      <c r="AX6" s="21">
        <f t="shared" si="6"/>
        <v>68.209999999999994</v>
      </c>
      <c r="AY6" s="21">
        <f t="shared" si="6"/>
        <v>117.5</v>
      </c>
      <c r="AZ6" s="21" t="str">
        <f t="shared" si="6"/>
        <v>-</v>
      </c>
      <c r="BA6" s="21" t="str">
        <f t="shared" si="6"/>
        <v>-</v>
      </c>
      <c r="BB6" s="21" t="str">
        <f t="shared" si="6"/>
        <v>-</v>
      </c>
      <c r="BC6" s="21">
        <f t="shared" si="6"/>
        <v>38.4</v>
      </c>
      <c r="BD6" s="21">
        <f t="shared" si="6"/>
        <v>44.04</v>
      </c>
      <c r="BE6" s="20" t="str">
        <f>IF(BE7="","",IF(BE7="-","【-】","【"&amp;SUBSTITUTE(TEXT(BE7,"#,##0.00"),"-","△")&amp;"】"))</f>
        <v>【42.02】</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900.82</v>
      </c>
      <c r="BO6" s="21">
        <f t="shared" si="7"/>
        <v>839.21</v>
      </c>
      <c r="BP6" s="20" t="str">
        <f>IF(BP7="","",IF(BP7="-","【-】","【"&amp;SUBSTITUTE(TEXT(BP7,"#,##0.00"),"-","△")&amp;"】"))</f>
        <v>【785.10】</v>
      </c>
      <c r="BQ6" s="21" t="str">
        <f>IF(BQ7="",NA(),BQ7)</f>
        <v>-</v>
      </c>
      <c r="BR6" s="21" t="str">
        <f t="shared" ref="BR6:BZ6" si="8">IF(BR7="",NA(),BR7)</f>
        <v>-</v>
      </c>
      <c r="BS6" s="21" t="str">
        <f t="shared" si="8"/>
        <v>-</v>
      </c>
      <c r="BT6" s="21">
        <f t="shared" si="8"/>
        <v>18.55</v>
      </c>
      <c r="BU6" s="21">
        <f t="shared" si="8"/>
        <v>17.59</v>
      </c>
      <c r="BV6" s="21" t="str">
        <f t="shared" si="8"/>
        <v>-</v>
      </c>
      <c r="BW6" s="21" t="str">
        <f t="shared" si="8"/>
        <v>-</v>
      </c>
      <c r="BX6" s="21" t="str">
        <f t="shared" si="8"/>
        <v>-</v>
      </c>
      <c r="BY6" s="21">
        <f t="shared" si="8"/>
        <v>52.94</v>
      </c>
      <c r="BZ6" s="21">
        <f t="shared" si="8"/>
        <v>52.05</v>
      </c>
      <c r="CA6" s="20" t="str">
        <f>IF(CA7="","",IF(CA7="-","【-】","【"&amp;SUBSTITUTE(TEXT(CA7,"#,##0.00"),"-","△")&amp;"】"))</f>
        <v>【56.93】</v>
      </c>
      <c r="CB6" s="21" t="str">
        <f>IF(CB7="",NA(),CB7)</f>
        <v>-</v>
      </c>
      <c r="CC6" s="21" t="str">
        <f t="shared" ref="CC6:CK6" si="9">IF(CC7="",NA(),CC7)</f>
        <v>-</v>
      </c>
      <c r="CD6" s="21" t="str">
        <f t="shared" si="9"/>
        <v>-</v>
      </c>
      <c r="CE6" s="21">
        <f t="shared" si="9"/>
        <v>628.12</v>
      </c>
      <c r="CF6" s="21">
        <f t="shared" si="9"/>
        <v>613.35</v>
      </c>
      <c r="CG6" s="21" t="str">
        <f t="shared" si="9"/>
        <v>-</v>
      </c>
      <c r="CH6" s="21" t="str">
        <f t="shared" si="9"/>
        <v>-</v>
      </c>
      <c r="CI6" s="21" t="str">
        <f t="shared" si="9"/>
        <v>-</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f t="shared" si="10"/>
        <v>39.51</v>
      </c>
      <c r="CQ6" s="21">
        <f t="shared" si="10"/>
        <v>39.51</v>
      </c>
      <c r="CR6" s="21" t="str">
        <f t="shared" si="10"/>
        <v>-</v>
      </c>
      <c r="CS6" s="21" t="str">
        <f t="shared" si="10"/>
        <v>-</v>
      </c>
      <c r="CT6" s="21" t="str">
        <f t="shared" si="10"/>
        <v>-</v>
      </c>
      <c r="CU6" s="21">
        <f t="shared" si="10"/>
        <v>52.35</v>
      </c>
      <c r="CV6" s="21">
        <f t="shared" si="10"/>
        <v>46.25</v>
      </c>
      <c r="CW6" s="20" t="str">
        <f>IF(CW7="","",IF(CW7="-","【-】","【"&amp;SUBSTITUTE(TEXT(CW7,"#,##0.00"),"-","△")&amp;"】"))</f>
        <v>【49.87】</v>
      </c>
      <c r="CX6" s="21" t="str">
        <f>IF(CX7="",NA(),CX7)</f>
        <v>-</v>
      </c>
      <c r="CY6" s="21" t="str">
        <f t="shared" ref="CY6:DG6" si="11">IF(CY7="",NA(),CY7)</f>
        <v>-</v>
      </c>
      <c r="CZ6" s="21" t="str">
        <f t="shared" si="11"/>
        <v>-</v>
      </c>
      <c r="DA6" s="21">
        <f t="shared" si="11"/>
        <v>67.45</v>
      </c>
      <c r="DB6" s="21">
        <f t="shared" si="11"/>
        <v>81.87</v>
      </c>
      <c r="DC6" s="21" t="str">
        <f t="shared" si="11"/>
        <v>-</v>
      </c>
      <c r="DD6" s="21" t="str">
        <f t="shared" si="11"/>
        <v>-</v>
      </c>
      <c r="DE6" s="21" t="str">
        <f t="shared" si="11"/>
        <v>-</v>
      </c>
      <c r="DF6" s="21">
        <f t="shared" si="11"/>
        <v>84.39</v>
      </c>
      <c r="DG6" s="21">
        <f t="shared" si="11"/>
        <v>83.96</v>
      </c>
      <c r="DH6" s="20" t="str">
        <f>IF(DH7="","",IF(DH7="-","【-】","【"&amp;SUBSTITUTE(TEXT(DH7,"#,##0.00"),"-","△")&amp;"】"))</f>
        <v>【87.54】</v>
      </c>
      <c r="DI6" s="21" t="str">
        <f>IF(DI7="",NA(),DI7)</f>
        <v>-</v>
      </c>
      <c r="DJ6" s="21" t="str">
        <f t="shared" ref="DJ6:DR6" si="12">IF(DJ7="",NA(),DJ7)</f>
        <v>-</v>
      </c>
      <c r="DK6" s="21" t="str">
        <f t="shared" si="12"/>
        <v>-</v>
      </c>
      <c r="DL6" s="21">
        <f t="shared" si="12"/>
        <v>33.67</v>
      </c>
      <c r="DM6" s="21">
        <f t="shared" si="12"/>
        <v>36.36</v>
      </c>
      <c r="DN6" s="21" t="str">
        <f t="shared" si="12"/>
        <v>-</v>
      </c>
      <c r="DO6" s="21" t="str">
        <f t="shared" si="12"/>
        <v>-</v>
      </c>
      <c r="DP6" s="21" t="str">
        <f t="shared" si="12"/>
        <v>-</v>
      </c>
      <c r="DQ6" s="21">
        <f t="shared" si="12"/>
        <v>25.19</v>
      </c>
      <c r="DR6" s="21">
        <f t="shared" si="12"/>
        <v>25.46</v>
      </c>
      <c r="DS6" s="20" t="str">
        <f>IF(DS7="","",IF(DS7="-","【-】","【"&amp;SUBSTITUTE(TEXT(DS7,"#,##0.00"),"-","△")&amp;"】"))</f>
        <v>【28.42】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0.19</v>
      </c>
      <c r="ED6" s="20" t="str">
        <f>IF(ED7="","",IF(ED7="-","【-】","【"&amp;SUBSTITUTE(TEXT(ED7,"#,##0.00"),"-","△")&amp;"】"))</f>
        <v>【0.08】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2023</v>
      </c>
      <c r="C7" s="23">
        <v>103446</v>
      </c>
      <c r="D7" s="23">
        <v>46</v>
      </c>
      <c r="E7" s="23">
        <v>17</v>
      </c>
      <c r="F7" s="23">
        <v>5</v>
      </c>
      <c r="G7" s="23">
        <v>0</v>
      </c>
      <c r="H7" s="23" t="s">
        <v>96</v>
      </c>
      <c r="I7" s="23" t="s">
        <v>97</v>
      </c>
      <c r="J7" s="23" t="s">
        <v>98</v>
      </c>
      <c r="K7" s="23" t="s">
        <v>99</v>
      </c>
      <c r="L7" s="23" t="s">
        <v>100</v>
      </c>
      <c r="M7" s="23" t="s">
        <v>101</v>
      </c>
      <c r="N7" s="24" t="s">
        <v>102</v>
      </c>
      <c r="O7" s="24">
        <v>66.489999999999995</v>
      </c>
      <c r="P7" s="24">
        <v>27.89</v>
      </c>
      <c r="Q7" s="24">
        <v>116.4</v>
      </c>
      <c r="R7" s="24">
        <v>2200</v>
      </c>
      <c r="S7" s="24">
        <v>14648</v>
      </c>
      <c r="T7" s="24">
        <v>27.92</v>
      </c>
      <c r="U7" s="24">
        <v>524.64</v>
      </c>
      <c r="V7" s="24">
        <v>4060</v>
      </c>
      <c r="W7" s="24">
        <v>2.79</v>
      </c>
      <c r="X7" s="24">
        <v>1455.2</v>
      </c>
      <c r="Y7" s="24" t="s">
        <v>102</v>
      </c>
      <c r="Z7" s="24" t="s">
        <v>102</v>
      </c>
      <c r="AA7" s="24" t="s">
        <v>102</v>
      </c>
      <c r="AB7" s="24">
        <v>118.68</v>
      </c>
      <c r="AC7" s="24">
        <v>106.31</v>
      </c>
      <c r="AD7" s="24" t="s">
        <v>102</v>
      </c>
      <c r="AE7" s="24" t="s">
        <v>102</v>
      </c>
      <c r="AF7" s="24" t="s">
        <v>102</v>
      </c>
      <c r="AG7" s="24">
        <v>105.5</v>
      </c>
      <c r="AH7" s="24">
        <v>106.35</v>
      </c>
      <c r="AI7" s="24">
        <v>104.44</v>
      </c>
      <c r="AJ7" s="24" t="s">
        <v>102</v>
      </c>
      <c r="AK7" s="24" t="s">
        <v>102</v>
      </c>
      <c r="AL7" s="24" t="s">
        <v>102</v>
      </c>
      <c r="AM7" s="24">
        <v>0</v>
      </c>
      <c r="AN7" s="24">
        <v>0</v>
      </c>
      <c r="AO7" s="24" t="s">
        <v>102</v>
      </c>
      <c r="AP7" s="24" t="s">
        <v>102</v>
      </c>
      <c r="AQ7" s="24" t="s">
        <v>102</v>
      </c>
      <c r="AR7" s="24">
        <v>145.43</v>
      </c>
      <c r="AS7" s="24">
        <v>129.88999999999999</v>
      </c>
      <c r="AT7" s="24">
        <v>124.06</v>
      </c>
      <c r="AU7" s="24" t="s">
        <v>102</v>
      </c>
      <c r="AV7" s="24" t="s">
        <v>102</v>
      </c>
      <c r="AW7" s="24" t="s">
        <v>102</v>
      </c>
      <c r="AX7" s="24">
        <v>68.209999999999994</v>
      </c>
      <c r="AY7" s="24">
        <v>117.5</v>
      </c>
      <c r="AZ7" s="24" t="s">
        <v>102</v>
      </c>
      <c r="BA7" s="24" t="s">
        <v>102</v>
      </c>
      <c r="BB7" s="24" t="s">
        <v>102</v>
      </c>
      <c r="BC7" s="24">
        <v>38.4</v>
      </c>
      <c r="BD7" s="24">
        <v>44.04</v>
      </c>
      <c r="BE7" s="24">
        <v>42.02</v>
      </c>
      <c r="BF7" s="24" t="s">
        <v>102</v>
      </c>
      <c r="BG7" s="24" t="s">
        <v>102</v>
      </c>
      <c r="BH7" s="24" t="s">
        <v>102</v>
      </c>
      <c r="BI7" s="24">
        <v>0</v>
      </c>
      <c r="BJ7" s="24">
        <v>0</v>
      </c>
      <c r="BK7" s="24" t="s">
        <v>102</v>
      </c>
      <c r="BL7" s="24" t="s">
        <v>102</v>
      </c>
      <c r="BM7" s="24" t="s">
        <v>102</v>
      </c>
      <c r="BN7" s="24">
        <v>900.82</v>
      </c>
      <c r="BO7" s="24">
        <v>839.21</v>
      </c>
      <c r="BP7" s="24">
        <v>785.1</v>
      </c>
      <c r="BQ7" s="24" t="s">
        <v>102</v>
      </c>
      <c r="BR7" s="24" t="s">
        <v>102</v>
      </c>
      <c r="BS7" s="24" t="s">
        <v>102</v>
      </c>
      <c r="BT7" s="24">
        <v>18.55</v>
      </c>
      <c r="BU7" s="24">
        <v>17.59</v>
      </c>
      <c r="BV7" s="24" t="s">
        <v>102</v>
      </c>
      <c r="BW7" s="24" t="s">
        <v>102</v>
      </c>
      <c r="BX7" s="24" t="s">
        <v>102</v>
      </c>
      <c r="BY7" s="24">
        <v>52.94</v>
      </c>
      <c r="BZ7" s="24">
        <v>52.05</v>
      </c>
      <c r="CA7" s="24">
        <v>56.93</v>
      </c>
      <c r="CB7" s="24" t="s">
        <v>102</v>
      </c>
      <c r="CC7" s="24" t="s">
        <v>102</v>
      </c>
      <c r="CD7" s="24" t="s">
        <v>102</v>
      </c>
      <c r="CE7" s="24">
        <v>628.12</v>
      </c>
      <c r="CF7" s="24">
        <v>613.35</v>
      </c>
      <c r="CG7" s="24" t="s">
        <v>102</v>
      </c>
      <c r="CH7" s="24" t="s">
        <v>102</v>
      </c>
      <c r="CI7" s="24" t="s">
        <v>102</v>
      </c>
      <c r="CJ7" s="24">
        <v>303.27999999999997</v>
      </c>
      <c r="CK7" s="24">
        <v>301.86</v>
      </c>
      <c r="CL7" s="24">
        <v>271.14999999999998</v>
      </c>
      <c r="CM7" s="24" t="s">
        <v>102</v>
      </c>
      <c r="CN7" s="24" t="s">
        <v>102</v>
      </c>
      <c r="CO7" s="24" t="s">
        <v>102</v>
      </c>
      <c r="CP7" s="24">
        <v>39.51</v>
      </c>
      <c r="CQ7" s="24">
        <v>39.51</v>
      </c>
      <c r="CR7" s="24" t="s">
        <v>102</v>
      </c>
      <c r="CS7" s="24" t="s">
        <v>102</v>
      </c>
      <c r="CT7" s="24" t="s">
        <v>102</v>
      </c>
      <c r="CU7" s="24">
        <v>52.35</v>
      </c>
      <c r="CV7" s="24">
        <v>46.25</v>
      </c>
      <c r="CW7" s="24">
        <v>49.87</v>
      </c>
      <c r="CX7" s="24" t="s">
        <v>102</v>
      </c>
      <c r="CY7" s="24" t="s">
        <v>102</v>
      </c>
      <c r="CZ7" s="24" t="s">
        <v>102</v>
      </c>
      <c r="DA7" s="24">
        <v>67.45</v>
      </c>
      <c r="DB7" s="24">
        <v>81.87</v>
      </c>
      <c r="DC7" s="24" t="s">
        <v>102</v>
      </c>
      <c r="DD7" s="24" t="s">
        <v>102</v>
      </c>
      <c r="DE7" s="24" t="s">
        <v>102</v>
      </c>
      <c r="DF7" s="24">
        <v>84.39</v>
      </c>
      <c r="DG7" s="24">
        <v>83.96</v>
      </c>
      <c r="DH7" s="24">
        <v>87.54</v>
      </c>
      <c r="DI7" s="24" t="s">
        <v>102</v>
      </c>
      <c r="DJ7" s="24" t="s">
        <v>102</v>
      </c>
      <c r="DK7" s="24" t="s">
        <v>102</v>
      </c>
      <c r="DL7" s="24">
        <v>33.67</v>
      </c>
      <c r="DM7" s="24">
        <v>36.36</v>
      </c>
      <c r="DN7" s="24" t="s">
        <v>102</v>
      </c>
      <c r="DO7" s="24" t="s">
        <v>102</v>
      </c>
      <c r="DP7" s="24" t="s">
        <v>102</v>
      </c>
      <c r="DQ7" s="24">
        <v>25.19</v>
      </c>
      <c r="DR7" s="24">
        <v>25.46</v>
      </c>
      <c r="DS7" s="24">
        <v>28.42</v>
      </c>
      <c r="DT7" s="24" t="s">
        <v>102</v>
      </c>
      <c r="DU7" s="24" t="s">
        <v>102</v>
      </c>
      <c r="DV7" s="24" t="s">
        <v>102</v>
      </c>
      <c r="DW7" s="24">
        <v>0</v>
      </c>
      <c r="DX7" s="24">
        <v>0</v>
      </c>
      <c r="DY7" s="24" t="s">
        <v>102</v>
      </c>
      <c r="DZ7" s="24" t="s">
        <v>102</v>
      </c>
      <c r="EA7" s="24" t="s">
        <v>102</v>
      </c>
      <c r="EB7" s="24">
        <v>0</v>
      </c>
      <c r="EC7" s="24">
        <v>0.19</v>
      </c>
      <c r="ED7" s="24">
        <v>0.08</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2025-02-10T07:03:36Z</cp:lastPrinted>
  <dcterms:created xsi:type="dcterms:W3CDTF">2025-01-24T07:16:42Z</dcterms:created>
  <dcterms:modified xsi:type="dcterms:W3CDTF">2025-02-27T06:48:41Z</dcterms:modified>
  <cp:category/>
</cp:coreProperties>
</file>