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5CC86FE1-1F83-4B20-9159-F24C4BC1895F}" xr6:coauthVersionLast="47" xr6:coauthVersionMax="47" xr10:uidLastSave="{00000000-0000-0000-0000-000000000000}"/>
  <workbookProtection workbookAlgorithmName="SHA-512" workbookHashValue="l0c8uIFVA2S/J+6YgZ2RQGpuQk5KYNpJXF6KeZ1fJCOKNiocyspit6bwBQoxqcq+nQpta51RLmU13nXMXSrWUQ==" workbookSaltValue="GneAs2wVNoyZ8kquFoC3O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S6" i="5"/>
  <c r="AL8" i="4" s="1"/>
  <c r="R6" i="5"/>
  <c r="AD10" i="4" s="1"/>
  <c r="Q6" i="5"/>
  <c r="W10" i="4" s="1"/>
  <c r="P6" i="5"/>
  <c r="P10" i="4" s="1"/>
  <c r="O6" i="5"/>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H85" i="4"/>
  <c r="AT10" i="4"/>
  <c r="I10" i="4"/>
  <c r="AT8" i="4"/>
  <c r="B6"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<sst xmlns="http://schemas.openxmlformats.org/spreadsheetml/2006/main" count="253" uniqueCount="115">
  <si>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</si>
  <si>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</si>
  <si>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</si>
  <si>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</si>
  <si>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</si>
  <si>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</si>
  <si>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</si>
  <si>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</si>
  <si>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</si>
  <si>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</si>
  <si>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</si>
  <si>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</si>
  <si>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</si>
  <si>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</si>
  <si>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</si>
  <si>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</si>
  <si>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</si>
  <si>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</si>
  <si>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</si>
  <si>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</si>
  <si>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</si>
  <si>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</si>
  <si>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</si>
  <si>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</si>
  <si>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</si>
  <si>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</si>
  <si>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</si>
  <si>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</si>
  <si>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</si>
  <si>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</si>
  <si>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</si>
  <si>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</si>
  <si>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</si>
  <si>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</si>
  <si>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</si>
  <si>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</si>
  <si>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</si>
  <si>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</si>
  <si>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</si>
  <si>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</si>
  <si>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</si>
  <si>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</si>
  <si>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</si>
  <si>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</si>
  <si>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</si>
  <si>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</si>
  <si>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</si>
  <si>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</si>
  <si>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</si>
  <si>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</si>
  <si>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</si>
  <si>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</si>
  <si>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</si>
  <si>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</si>
  <si>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</si>
  <si>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</si>
  <si>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</si>
  <si>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</si>
  <si>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</si>
  <si>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</si>
  <si>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</si>
  <si>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</si>
  <si>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</si>
  <si>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</si>
  <si>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</si>
  <si>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</si>
  <si>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</si>
  <si>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</si>
  <si>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</si>
  <si>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</si>
  <si>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</si>
  <si>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</si>
  <si>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</si>
  <si>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</si>
  <si>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</si>
  <si>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</si>
  <si>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</si>
  <si>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</si>
  <si>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</si>
  <si>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</si>
  <si>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</si>
  <si>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</si>
  <si>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</si>
  <si>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</si>
  <si>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</si>
  <si>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</si>
  <si>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</si>
  <si>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</si>
  <si>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</si>
  <si>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</si>
  <si>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</si>
  <si>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</si>
  <si>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</si>
  <si>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</si>
  <si>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</si>
  <si>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</si>
  <si>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</si>
  <si>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</si>
  <si>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</si>
  <si>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</si>
  <si>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</si>
  <si>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</si>
  <si>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</si>
  <si>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</si>
  <si>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</si>
  <si>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</si>
  <si>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</si>
  <si>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</si>
  <si>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</si>
  <si>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</si>
  <si>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</si>
  <si>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</si>
  <si>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前年度との比較では数値が改善し、100%を超えているものの類似団体平均値との比較においては低い水準にある。営業外収益の一般会繰入金に依存している状態であるため、使用料収入の確保に努めていく必要がある。
③企業債の元金償還が多く、現金預金が少ないため、類似団体平均値と比較して著しく低い数値となっている。企業債の償還が進む中で、新規の借入を抑制していく必要がある。
⑤修繕費等の減少により前年度比で数値が改善したものの、使用料収入は減少しており、類似団体平均値との比較においても低い水準にあるため、使用料収入の確保に努める必要がある。
⑥修繕費等の減少により前年度比で数値が改善したが一時的であるため、引き続き維持管理費の削減に努める必要がある。
⑦処理水量が計画よりも少なく、結果的に施設の処理能力に余剰が生じており、類似団体平均値を若干下回っている。
⑧施設及び管渠の整備が完了しているため、水洗化率は90％を超えており、類似団体平均値と比較し高い水準となっている。</t>
    <phoneticPr fontId="4"/>
  </si>
  <si>
    <t xml:space="preserve">①法適化して４年目のため、数値自体は低い状況であるが、実際は整備後に３０年近く経過する償却資産もあることから、計画的な管渠更新を検討する必要がある。
②・③事業開始から25年以上経過した施設や管渠が見られることから、近年は経年劣化による施設の修繕が増加しており、計画的に老朽化対策を講じていく必要がある。
</t>
    <phoneticPr fontId="4"/>
  </si>
  <si>
    <t xml:space="preserve"> すでに施設及び管渠の整備が完了し、事業開始から30年近く経過している施設等もあることから、今後維持管理及び更新投資などの老朽化対策に要する費用の増加が見込まれる。
　そのため、適正なストックマネジメントを行ったうえで経営戦略を見直し、使用料の改定を検討する必要がある。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</si>
</sst>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F51-4CD3-8F34-83E2306FF6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0.02</c:v>
                </c:pt>
              </c:numCache>
            </c:numRef>
          </c:val>
          <c:smooth val="0"/>
          <c:extLst>
            <c:ext xmlns:c16="http://schemas.microsoft.com/office/drawing/2014/chart" uri="{C3380CC4-5D6E-409C-BE32-E72D297353CC}">
              <c16:uniqueId val="{00000001-9F51-4CD3-8F34-83E2306FF6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49.05</c:v>
                </c:pt>
                <c:pt idx="2">
                  <c:v>49.16</c:v>
                </c:pt>
                <c:pt idx="3">
                  <c:v>48.95</c:v>
                </c:pt>
                <c:pt idx="4">
                  <c:v>52.32</c:v>
                </c:pt>
              </c:numCache>
            </c:numRef>
          </c:val>
          <c:extLst>
            <c:ext xmlns:c16="http://schemas.microsoft.com/office/drawing/2014/chart" uri="{C3380CC4-5D6E-409C-BE32-E72D297353CC}">
              <c16:uniqueId val="{00000000-5837-4302-8BF8-CF194869CD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52.63</c:v>
                </c:pt>
              </c:numCache>
            </c:numRef>
          </c:val>
          <c:smooth val="0"/>
          <c:extLst>
            <c:ext xmlns:c16="http://schemas.microsoft.com/office/drawing/2014/chart" uri="{C3380CC4-5D6E-409C-BE32-E72D297353CC}">
              <c16:uniqueId val="{00000001-5837-4302-8BF8-CF194869CD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94.43</c:v>
                </c:pt>
                <c:pt idx="2">
                  <c:v>94.46</c:v>
                </c:pt>
                <c:pt idx="3">
                  <c:v>94.69</c:v>
                </c:pt>
                <c:pt idx="4">
                  <c:v>95.24</c:v>
                </c:pt>
              </c:numCache>
            </c:numRef>
          </c:val>
          <c:extLst>
            <c:ext xmlns:c16="http://schemas.microsoft.com/office/drawing/2014/chart" uri="{C3380CC4-5D6E-409C-BE32-E72D297353CC}">
              <c16:uniqueId val="{00000000-941C-4F2A-9F58-C678DE8E9E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90.32</c:v>
                </c:pt>
              </c:numCache>
            </c:numRef>
          </c:val>
          <c:smooth val="0"/>
          <c:extLst>
            <c:ext xmlns:c16="http://schemas.microsoft.com/office/drawing/2014/chart" uri="{C3380CC4-5D6E-409C-BE32-E72D297353CC}">
              <c16:uniqueId val="{00000001-941C-4F2A-9F58-C678DE8E9E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124.37</c:v>
                </c:pt>
                <c:pt idx="2">
                  <c:v>105.07</c:v>
                </c:pt>
                <c:pt idx="3">
                  <c:v>101.93</c:v>
                </c:pt>
                <c:pt idx="4">
                  <c:v>102.48</c:v>
                </c:pt>
              </c:numCache>
            </c:numRef>
          </c:val>
          <c:extLst>
            <c:ext xmlns:c16="http://schemas.microsoft.com/office/drawing/2014/chart" uri="{C3380CC4-5D6E-409C-BE32-E72D297353CC}">
              <c16:uniqueId val="{00000000-B659-43AC-83C3-682D49362D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103.07</c:v>
                </c:pt>
              </c:numCache>
            </c:numRef>
          </c:val>
          <c:smooth val="0"/>
          <c:extLst>
            <c:ext xmlns:c16="http://schemas.microsoft.com/office/drawing/2014/chart" uri="{C3380CC4-5D6E-409C-BE32-E72D297353CC}">
              <c16:uniqueId val="{00000001-B659-43AC-83C3-682D49362D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3.78</c:v>
                </c:pt>
                <c:pt idx="2">
                  <c:v>7.56</c:v>
                </c:pt>
                <c:pt idx="3">
                  <c:v>11.31</c:v>
                </c:pt>
                <c:pt idx="4">
                  <c:v>15.05</c:v>
                </c:pt>
              </c:numCache>
            </c:numRef>
          </c:val>
          <c:extLst>
            <c:ext xmlns:c16="http://schemas.microsoft.com/office/drawing/2014/chart" uri="{C3380CC4-5D6E-409C-BE32-E72D297353CC}">
              <c16:uniqueId val="{00000000-5FF2-43F0-8E2E-9299003289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30.5</c:v>
                </c:pt>
              </c:numCache>
            </c:numRef>
          </c:val>
          <c:smooth val="0"/>
          <c:extLst>
            <c:ext xmlns:c16="http://schemas.microsoft.com/office/drawing/2014/chart" uri="{C3380CC4-5D6E-409C-BE32-E72D297353CC}">
              <c16:uniqueId val="{00000001-5FF2-43F0-8E2E-9299003289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040-49B6-B926-6E1C144C7BE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2040-49B6-B926-6E1C144C7BE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4DF-462A-B218-416BDFDFC8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120.64</c:v>
                </c:pt>
              </c:numCache>
            </c:numRef>
          </c:val>
          <c:smooth val="0"/>
          <c:extLst>
            <c:ext xmlns:c16="http://schemas.microsoft.com/office/drawing/2014/chart" uri="{C3380CC4-5D6E-409C-BE32-E72D297353CC}">
              <c16:uniqueId val="{00000001-34DF-462A-B218-416BDFDFC8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25.24</c:v>
                </c:pt>
                <c:pt idx="2">
                  <c:v>18.66</c:v>
                </c:pt>
                <c:pt idx="3">
                  <c:v>14.78</c:v>
                </c:pt>
                <c:pt idx="4">
                  <c:v>10.54</c:v>
                </c:pt>
              </c:numCache>
            </c:numRef>
          </c:val>
          <c:extLst>
            <c:ext xmlns:c16="http://schemas.microsoft.com/office/drawing/2014/chart" uri="{C3380CC4-5D6E-409C-BE32-E72D297353CC}">
              <c16:uniqueId val="{00000000-DC54-4EBE-BA86-B894895AA86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39.82</c:v>
                </c:pt>
              </c:numCache>
            </c:numRef>
          </c:val>
          <c:smooth val="0"/>
          <c:extLst>
            <c:ext xmlns:c16="http://schemas.microsoft.com/office/drawing/2014/chart" uri="{C3380CC4-5D6E-409C-BE32-E72D297353CC}">
              <c16:uniqueId val="{00000001-DC54-4EBE-BA86-B894895AA86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738-4C2B-B453-DE1E948FE8F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743.31</c:v>
                </c:pt>
              </c:numCache>
            </c:numRef>
          </c:val>
          <c:smooth val="0"/>
          <c:extLst>
            <c:ext xmlns:c16="http://schemas.microsoft.com/office/drawing/2014/chart" uri="{C3380CC4-5D6E-409C-BE32-E72D297353CC}">
              <c16:uniqueId val="{00000001-B738-4C2B-B453-DE1E948FE8F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75.55</c:v>
                </c:pt>
                <c:pt idx="2">
                  <c:v>70.52</c:v>
                </c:pt>
                <c:pt idx="3">
                  <c:v>47.12</c:v>
                </c:pt>
                <c:pt idx="4">
                  <c:v>59.05</c:v>
                </c:pt>
              </c:numCache>
            </c:numRef>
          </c:val>
          <c:extLst>
            <c:ext xmlns:c16="http://schemas.microsoft.com/office/drawing/2014/chart" uri="{C3380CC4-5D6E-409C-BE32-E72D297353CC}">
              <c16:uniqueId val="{00000000-5041-427E-A05D-060381A2C4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61.15</c:v>
                </c:pt>
              </c:numCache>
            </c:numRef>
          </c:val>
          <c:smooth val="0"/>
          <c:extLst>
            <c:ext xmlns:c16="http://schemas.microsoft.com/office/drawing/2014/chart" uri="{C3380CC4-5D6E-409C-BE32-E72D297353CC}">
              <c16:uniqueId val="{00000001-5041-427E-A05D-060381A2C4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183.99</c:v>
                </c:pt>
                <c:pt idx="2">
                  <c:v>178.47</c:v>
                </c:pt>
                <c:pt idx="3">
                  <c:v>267.3</c:v>
                </c:pt>
                <c:pt idx="4">
                  <c:v>235.63</c:v>
                </c:pt>
              </c:numCache>
            </c:numRef>
          </c:val>
          <c:extLst>
            <c:ext xmlns:c16="http://schemas.microsoft.com/office/drawing/2014/chart" uri="{C3380CC4-5D6E-409C-BE32-E72D297353CC}">
              <c16:uniqueId val="{00000000-FE39-431A-B29D-BD66141D67C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FE39-431A-B29D-BD66141D67C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沼田市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44361</v>
      </c>
      <c r="AM8" s="45"/>
      <c r="AN8" s="45"/>
      <c r="AO8" s="45"/>
      <c r="AP8" s="45"/>
      <c r="AQ8" s="45"/>
      <c r="AR8" s="45"/>
      <c r="AS8" s="45"/>
      <c r="AT8" s="44">
        <f>データ!T6</f>
        <v>443.46</v>
      </c>
      <c r="AU8" s="44"/>
      <c r="AV8" s="44"/>
      <c r="AW8" s="44"/>
      <c r="AX8" s="44"/>
      <c r="AY8" s="44"/>
      <c r="AZ8" s="44"/>
      <c r="BA8" s="44"/>
      <c r="BB8" s="44">
        <f>データ!U6</f>
        <v>100.03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71.92</v>
      </c>
      <c r="J10" s="44"/>
      <c r="K10" s="44"/>
      <c r="L10" s="44"/>
      <c r="M10" s="44"/>
      <c r="N10" s="44"/>
      <c r="O10" s="44"/>
      <c r="P10" s="44">
        <f>データ!P6</f>
        <v>4.58</v>
      </c>
      <c r="Q10" s="44"/>
      <c r="R10" s="44"/>
      <c r="S10" s="44"/>
      <c r="T10" s="44"/>
      <c r="U10" s="44"/>
      <c r="V10" s="44"/>
      <c r="W10" s="44">
        <f>データ!Q6</f>
        <v>100</v>
      </c>
      <c r="X10" s="44"/>
      <c r="Y10" s="44"/>
      <c r="Z10" s="44"/>
      <c r="AA10" s="44"/>
      <c r="AB10" s="44"/>
      <c r="AC10" s="44"/>
      <c r="AD10" s="45">
        <f>データ!R6</f>
        <v>2780</v>
      </c>
      <c r="AE10" s="45"/>
      <c r="AF10" s="45"/>
      <c r="AG10" s="45"/>
      <c r="AH10" s="45"/>
      <c r="AI10" s="45"/>
      <c r="AJ10" s="45"/>
      <c r="AK10" s="2"/>
      <c r="AL10" s="45">
        <f>データ!V6</f>
        <v>2017</v>
      </c>
      <c r="AM10" s="45"/>
      <c r="AN10" s="45"/>
      <c r="AO10" s="45"/>
      <c r="AP10" s="45"/>
      <c r="AQ10" s="45"/>
      <c r="AR10" s="45"/>
      <c r="AS10" s="45"/>
      <c r="AT10" s="44">
        <f>データ!W6</f>
        <v>2.29</v>
      </c>
      <c r="AU10" s="44"/>
      <c r="AV10" s="44"/>
      <c r="AW10" s="44"/>
      <c r="AX10" s="44"/>
      <c r="AY10" s="44"/>
      <c r="AZ10" s="44"/>
      <c r="BA10" s="44"/>
      <c r="BB10" s="44">
        <f>データ!X6</f>
        <v>880.79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4MWd7az71aQHoSco6lLyWN+5NR1CyHAja5ozNfrihLYFYoz7KtVC5pXCSYyYjFJuYZOjtbVItnN+TJnrtxyZOg==" saltValue="TsqaIU9kc3OI6KSM7qWA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102067</v>
      </c>
      <c r="D6" s="19">
        <f t="shared" si="3"/>
        <v>46</v>
      </c>
      <c r="E6" s="19">
        <f t="shared" si="3"/>
        <v>17</v>
      </c>
      <c r="F6" s="19">
        <f t="shared" si="3"/>
        <v>5</v>
      </c>
      <c r="G6" s="19">
        <f t="shared" si="3"/>
        <v>0</v>
      </c>
      <c r="H6" s="19" t="str">
        <f t="shared" si="3"/>
        <v>群馬県　沼田市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71.92</v>
      </c>
      <c r="P6" s="20">
        <f t="shared" si="3"/>
        <v>4.58</v>
      </c>
      <c r="Q6" s="20">
        <f t="shared" si="3"/>
        <v>100</v>
      </c>
      <c r="R6" s="20">
        <f t="shared" si="3"/>
        <v>2780</v>
      </c>
      <c r="S6" s="20">
        <f t="shared" si="3"/>
        <v>44361</v>
      </c>
      <c r="T6" s="20">
        <f t="shared" si="3"/>
        <v>443.46</v>
      </c>
      <c r="U6" s="20">
        <f t="shared" si="3"/>
        <v>100.03</v>
      </c>
      <c r="V6" s="20">
        <f t="shared" si="3"/>
        <v>2017</v>
      </c>
      <c r="W6" s="20">
        <f t="shared" si="3"/>
        <v>2.29</v>
      </c>
      <c r="X6" s="20">
        <f t="shared" si="3"/>
        <v>880.79</v>
      </c>
      <c r="Y6" s="21" t="str">
        <f>IF(Y7="",NA(),Y7)</f>
        <v>-</v>
      </c>
      <c r="Z6" s="21">
        <f t="shared" ref="Z6:AH6" si="4">IF(Z7="",NA(),Z7)</f>
        <v>124.37</v>
      </c>
      <c r="AA6" s="21">
        <f t="shared" si="4"/>
        <v>105.07</v>
      </c>
      <c r="AB6" s="21">
        <f t="shared" si="4"/>
        <v>101.93</v>
      </c>
      <c r="AC6" s="21">
        <f t="shared" si="4"/>
        <v>102.48</v>
      </c>
      <c r="AD6" s="21" t="str">
        <f t="shared" si="4"/>
        <v>-</v>
      </c>
      <c r="AE6" s="21">
        <f t="shared" si="4"/>
        <v>106.37</v>
      </c>
      <c r="AF6" s="21">
        <f t="shared" si="4"/>
        <v>106.07</v>
      </c>
      <c r="AG6" s="21">
        <f t="shared" si="4"/>
        <v>105.5</v>
      </c>
      <c r="AH6" s="21">
        <f t="shared" si="4"/>
        <v>103.07</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120.64</v>
      </c>
      <c r="AT6" s="20" t="str">
        <f>IF(AT7="","",IF(AT7="-","【-】","【"&amp;SUBSTITUTE(TEXT(AT7,"#,##0.00"),"-","△")&amp;"】"))</f>
        <v>【124.06】</v>
      </c>
      <c r="AU6" s="21" t="str">
        <f>IF(AU7="",NA(),AU7)</f>
        <v>-</v>
      </c>
      <c r="AV6" s="21">
        <f t="shared" ref="AV6:BD6" si="6">IF(AV7="",NA(),AV7)</f>
        <v>25.24</v>
      </c>
      <c r="AW6" s="21">
        <f t="shared" si="6"/>
        <v>18.66</v>
      </c>
      <c r="AX6" s="21">
        <f t="shared" si="6"/>
        <v>14.78</v>
      </c>
      <c r="AY6" s="21">
        <f t="shared" si="6"/>
        <v>10.54</v>
      </c>
      <c r="AZ6" s="21" t="str">
        <f t="shared" si="6"/>
        <v>-</v>
      </c>
      <c r="BA6" s="21">
        <f t="shared" si="6"/>
        <v>29.13</v>
      </c>
      <c r="BB6" s="21">
        <f t="shared" si="6"/>
        <v>35.69</v>
      </c>
      <c r="BC6" s="21">
        <f t="shared" si="6"/>
        <v>38.4</v>
      </c>
      <c r="BD6" s="21">
        <f t="shared" si="6"/>
        <v>39.82</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867.83</v>
      </c>
      <c r="BM6" s="21">
        <f t="shared" si="7"/>
        <v>791.76</v>
      </c>
      <c r="BN6" s="21">
        <f t="shared" si="7"/>
        <v>900.82</v>
      </c>
      <c r="BO6" s="21">
        <f t="shared" si="7"/>
        <v>743.31</v>
      </c>
      <c r="BP6" s="20" t="str">
        <f>IF(BP7="","",IF(BP7="-","【-】","【"&amp;SUBSTITUTE(TEXT(BP7,"#,##0.00"),"-","△")&amp;"】"))</f>
        <v>【785.10】</v>
      </c>
      <c r="BQ6" s="21" t="str">
        <f>IF(BQ7="",NA(),BQ7)</f>
        <v>-</v>
      </c>
      <c r="BR6" s="21">
        <f t="shared" ref="BR6:BZ6" si="8">IF(BR7="",NA(),BR7)</f>
        <v>75.55</v>
      </c>
      <c r="BS6" s="21">
        <f t="shared" si="8"/>
        <v>70.52</v>
      </c>
      <c r="BT6" s="21">
        <f t="shared" si="8"/>
        <v>47.12</v>
      </c>
      <c r="BU6" s="21">
        <f t="shared" si="8"/>
        <v>59.05</v>
      </c>
      <c r="BV6" s="21" t="str">
        <f t="shared" si="8"/>
        <v>-</v>
      </c>
      <c r="BW6" s="21">
        <f t="shared" si="8"/>
        <v>57.08</v>
      </c>
      <c r="BX6" s="21">
        <f t="shared" si="8"/>
        <v>56.26</v>
      </c>
      <c r="BY6" s="21">
        <f t="shared" si="8"/>
        <v>52.94</v>
      </c>
      <c r="BZ6" s="21">
        <f t="shared" si="8"/>
        <v>61.15</v>
      </c>
      <c r="CA6" s="20" t="str">
        <f>IF(CA7="","",IF(CA7="-","【-】","【"&amp;SUBSTITUTE(TEXT(CA7,"#,##0.00"),"-","△")&amp;"】"))</f>
        <v>【56.93】</v>
      </c>
      <c r="CB6" s="21" t="str">
        <f>IF(CB7="",NA(),CB7)</f>
        <v>-</v>
      </c>
      <c r="CC6" s="21">
        <f t="shared" ref="CC6:CK6" si="9">IF(CC7="",NA(),CC7)</f>
        <v>183.99</v>
      </c>
      <c r="CD6" s="21">
        <f t="shared" si="9"/>
        <v>178.47</v>
      </c>
      <c r="CE6" s="21">
        <f t="shared" si="9"/>
        <v>267.3</v>
      </c>
      <c r="CF6" s="21">
        <f t="shared" si="9"/>
        <v>235.63</v>
      </c>
      <c r="CG6" s="21" t="str">
        <f t="shared" si="9"/>
        <v>-</v>
      </c>
      <c r="CH6" s="21">
        <f t="shared" si="9"/>
        <v>274.99</v>
      </c>
      <c r="CI6" s="21">
        <f t="shared" si="9"/>
        <v>282.08999999999997</v>
      </c>
      <c r="CJ6" s="21">
        <f t="shared" si="9"/>
        <v>303.27999999999997</v>
      </c>
      <c r="CK6" s="21">
        <f t="shared" si="9"/>
        <v>250.43</v>
      </c>
      <c r="CL6" s="20" t="str">
        <f>IF(CL7="","",IF(CL7="-","【-】","【"&amp;SUBSTITUTE(TEXT(CL7,"#,##0.00"),"-","△")&amp;"】"))</f>
        <v>【271.15】</v>
      </c>
      <c r="CM6" s="21" t="str">
        <f>IF(CM7="",NA(),CM7)</f>
        <v>-</v>
      </c>
      <c r="CN6" s="21">
        <f t="shared" ref="CN6:CV6" si="10">IF(CN7="",NA(),CN7)</f>
        <v>49.05</v>
      </c>
      <c r="CO6" s="21">
        <f t="shared" si="10"/>
        <v>49.16</v>
      </c>
      <c r="CP6" s="21">
        <f t="shared" si="10"/>
        <v>48.95</v>
      </c>
      <c r="CQ6" s="21">
        <f t="shared" si="10"/>
        <v>52.32</v>
      </c>
      <c r="CR6" s="21" t="str">
        <f t="shared" si="10"/>
        <v>-</v>
      </c>
      <c r="CS6" s="21">
        <f t="shared" si="10"/>
        <v>54.83</v>
      </c>
      <c r="CT6" s="21">
        <f t="shared" si="10"/>
        <v>66.53</v>
      </c>
      <c r="CU6" s="21">
        <f t="shared" si="10"/>
        <v>52.35</v>
      </c>
      <c r="CV6" s="21">
        <f t="shared" si="10"/>
        <v>52.63</v>
      </c>
      <c r="CW6" s="20" t="str">
        <f>IF(CW7="","",IF(CW7="-","【-】","【"&amp;SUBSTITUTE(TEXT(CW7,"#,##0.00"),"-","△")&amp;"】"))</f>
        <v>【49.87】</v>
      </c>
      <c r="CX6" s="21" t="str">
        <f>IF(CX7="",NA(),CX7)</f>
        <v>-</v>
      </c>
      <c r="CY6" s="21">
        <f t="shared" ref="CY6:DG6" si="11">IF(CY7="",NA(),CY7)</f>
        <v>94.43</v>
      </c>
      <c r="CZ6" s="21">
        <f t="shared" si="11"/>
        <v>94.46</v>
      </c>
      <c r="DA6" s="21">
        <f t="shared" si="11"/>
        <v>94.69</v>
      </c>
      <c r="DB6" s="21">
        <f t="shared" si="11"/>
        <v>95.24</v>
      </c>
      <c r="DC6" s="21" t="str">
        <f t="shared" si="11"/>
        <v>-</v>
      </c>
      <c r="DD6" s="21">
        <f t="shared" si="11"/>
        <v>84.7</v>
      </c>
      <c r="DE6" s="21">
        <f t="shared" si="11"/>
        <v>84.67</v>
      </c>
      <c r="DF6" s="21">
        <f t="shared" si="11"/>
        <v>84.39</v>
      </c>
      <c r="DG6" s="21">
        <f t="shared" si="11"/>
        <v>90.32</v>
      </c>
      <c r="DH6" s="20" t="str">
        <f>IF(DH7="","",IF(DH7="-","【-】","【"&amp;SUBSTITUTE(TEXT(DH7,"#,##0.00"),"-","△")&amp;"】"))</f>
        <v>【87.54】</v>
      </c>
      <c r="DI6" s="21" t="str">
        <f>IF(DI7="",NA(),DI7)</f>
        <v>-</v>
      </c>
      <c r="DJ6" s="21">
        <f t="shared" ref="DJ6:DR6" si="12">IF(DJ7="",NA(),DJ7)</f>
        <v>3.78</v>
      </c>
      <c r="DK6" s="21">
        <f t="shared" si="12"/>
        <v>7.56</v>
      </c>
      <c r="DL6" s="21">
        <f t="shared" si="12"/>
        <v>11.31</v>
      </c>
      <c r="DM6" s="21">
        <f t="shared" si="12"/>
        <v>15.05</v>
      </c>
      <c r="DN6" s="21" t="str">
        <f t="shared" si="12"/>
        <v>-</v>
      </c>
      <c r="DO6" s="21">
        <f t="shared" si="12"/>
        <v>20.34</v>
      </c>
      <c r="DP6" s="21">
        <f t="shared" si="12"/>
        <v>21.85</v>
      </c>
      <c r="DQ6" s="21">
        <f t="shared" si="12"/>
        <v>25.19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0.02</v>
      </c>
      <c r="EO6" s="20" t="str">
        <f>IF(EO7="","",IF(EO7="-","【-】","【"&amp;SUBSTITUTE(TEXT(EO7,"#,##0.00"),"-","△")&amp;"】"))</f>
        <v>【0.02】</v>
      </c>
    </row>
    <row r="7" spans="1:148" s="22" customFormat="1" x14ac:dyDescent="0.2">
      <c r="A7" s="14"/>
      <c r="B7" s="23">
        <v>2023</v>
      </c>
      <c r="C7" s="23">
        <v>102067</v>
      </c>
      <c r="D7" s="23">
        <v>46</v>
      </c>
      <c r="E7" s="23">
        <v>17</v>
      </c>
      <c r="F7" s="23">
        <v>5</v>
      </c>
      <c r="G7" s="23">
        <v>0</v>
      </c>
      <c r="H7" s="23" t="s">
        <v>95</v>
      </c>
      <c r="I7" s="23" t="s">
        <v>96</v>
      </c>
      <c r="J7" s="23" t="s">
        <v>97</v>
      </c>
      <c r="K7" s="23" t="s">
        <v>98</v>
      </c>
      <c r="L7" s="23" t="s">
        <v>99</v>
      </c>
      <c r="M7" s="23" t="s">
        <v>100</v>
      </c>
      <c r="N7" s="24" t="s">
        <v>101</v>
      </c>
      <c r="O7" s="24">
        <v>71.92</v>
      </c>
      <c r="P7" s="24">
        <v>4.58</v>
      </c>
      <c r="Q7" s="24">
        <v>100</v>
      </c>
      <c r="R7" s="24">
        <v>2780</v>
      </c>
      <c r="S7" s="24">
        <v>44361</v>
      </c>
      <c r="T7" s="24">
        <v>443.46</v>
      </c>
      <c r="U7" s="24">
        <v>100.03</v>
      </c>
      <c r="V7" s="24">
        <v>2017</v>
      </c>
      <c r="W7" s="24">
        <v>2.29</v>
      </c>
      <c r="X7" s="24">
        <v>880.79</v>
      </c>
      <c r="Y7" s="24" t="s">
        <v>101</v>
      </c>
      <c r="Z7" s="24">
        <v>124.37</v>
      </c>
      <c r="AA7" s="24">
        <v>105.07</v>
      </c>
      <c r="AB7" s="24">
        <v>101.93</v>
      </c>
      <c r="AC7" s="24">
        <v>102.48</v>
      </c>
      <c r="AD7" s="24" t="s">
        <v>101</v>
      </c>
      <c r="AE7" s="24">
        <v>106.37</v>
      </c>
      <c r="AF7" s="24">
        <v>106.07</v>
      </c>
      <c r="AG7" s="24">
        <v>105.5</v>
      </c>
      <c r="AH7" s="24">
        <v>103.07</v>
      </c>
      <c r="AI7" s="24">
        <v>104.44</v>
      </c>
      <c r="AJ7" s="24" t="s">
        <v>101</v>
      </c>
      <c r="AK7" s="24">
        <v>0</v>
      </c>
      <c r="AL7" s="24">
        <v>0</v>
      </c>
      <c r="AM7" s="24">
        <v>0</v>
      </c>
      <c r="AN7" s="24">
        <v>0</v>
      </c>
      <c r="AO7" s="24" t="s">
        <v>101</v>
      </c>
      <c r="AP7" s="24">
        <v>139.02000000000001</v>
      </c>
      <c r="AQ7" s="24">
        <v>132.04</v>
      </c>
      <c r="AR7" s="24">
        <v>145.43</v>
      </c>
      <c r="AS7" s="24">
        <v>120.64</v>
      </c>
      <c r="AT7" s="24">
        <v>124.06</v>
      </c>
      <c r="AU7" s="24" t="s">
        <v>101</v>
      </c>
      <c r="AV7" s="24">
        <v>25.24</v>
      </c>
      <c r="AW7" s="24">
        <v>18.66</v>
      </c>
      <c r="AX7" s="24">
        <v>14.78</v>
      </c>
      <c r="AY7" s="24">
        <v>10.54</v>
      </c>
      <c r="AZ7" s="24" t="s">
        <v>101</v>
      </c>
      <c r="BA7" s="24">
        <v>29.13</v>
      </c>
      <c r="BB7" s="24">
        <v>35.69</v>
      </c>
      <c r="BC7" s="24">
        <v>38.4</v>
      </c>
      <c r="BD7" s="24">
        <v>39.82</v>
      </c>
      <c r="BE7" s="24">
        <v>42.02</v>
      </c>
      <c r="BF7" s="24" t="s">
        <v>101</v>
      </c>
      <c r="BG7" s="24">
        <v>0</v>
      </c>
      <c r="BH7" s="24">
        <v>0</v>
      </c>
      <c r="BI7" s="24">
        <v>0</v>
      </c>
      <c r="BJ7" s="24">
        <v>0</v>
      </c>
      <c r="BK7" s="24" t="s">
        <v>101</v>
      </c>
      <c r="BL7" s="24">
        <v>867.83</v>
      </c>
      <c r="BM7" s="24">
        <v>791.76</v>
      </c>
      <c r="BN7" s="24">
        <v>900.82</v>
      </c>
      <c r="BO7" s="24">
        <v>743.31</v>
      </c>
      <c r="BP7" s="24">
        <v>785.1</v>
      </c>
      <c r="BQ7" s="24" t="s">
        <v>101</v>
      </c>
      <c r="BR7" s="24">
        <v>75.55</v>
      </c>
      <c r="BS7" s="24">
        <v>70.52</v>
      </c>
      <c r="BT7" s="24">
        <v>47.12</v>
      </c>
      <c r="BU7" s="24">
        <v>59.05</v>
      </c>
      <c r="BV7" s="24" t="s">
        <v>101</v>
      </c>
      <c r="BW7" s="24">
        <v>57.08</v>
      </c>
      <c r="BX7" s="24">
        <v>56.26</v>
      </c>
      <c r="BY7" s="24">
        <v>52.94</v>
      </c>
      <c r="BZ7" s="24">
        <v>61.15</v>
      </c>
      <c r="CA7" s="24">
        <v>56.93</v>
      </c>
      <c r="CB7" s="24" t="s">
        <v>101</v>
      </c>
      <c r="CC7" s="24">
        <v>183.99</v>
      </c>
      <c r="CD7" s="24">
        <v>178.47</v>
      </c>
      <c r="CE7" s="24">
        <v>267.3</v>
      </c>
      <c r="CF7" s="24">
        <v>235.63</v>
      </c>
      <c r="CG7" s="24" t="s">
        <v>101</v>
      </c>
      <c r="CH7" s="24">
        <v>274.99</v>
      </c>
      <c r="CI7" s="24">
        <v>282.08999999999997</v>
      </c>
      <c r="CJ7" s="24">
        <v>303.27999999999997</v>
      </c>
      <c r="CK7" s="24">
        <v>250.43</v>
      </c>
      <c r="CL7" s="24">
        <v>271.14999999999998</v>
      </c>
      <c r="CM7" s="24" t="s">
        <v>101</v>
      </c>
      <c r="CN7" s="24">
        <v>49.05</v>
      </c>
      <c r="CO7" s="24">
        <v>49.16</v>
      </c>
      <c r="CP7" s="24">
        <v>48.95</v>
      </c>
      <c r="CQ7" s="24">
        <v>52.32</v>
      </c>
      <c r="CR7" s="24" t="s">
        <v>101</v>
      </c>
      <c r="CS7" s="24">
        <v>54.83</v>
      </c>
      <c r="CT7" s="24">
        <v>66.53</v>
      </c>
      <c r="CU7" s="24">
        <v>52.35</v>
      </c>
      <c r="CV7" s="24">
        <v>52.63</v>
      </c>
      <c r="CW7" s="24">
        <v>49.87</v>
      </c>
      <c r="CX7" s="24" t="s">
        <v>101</v>
      </c>
      <c r="CY7" s="24">
        <v>94.43</v>
      </c>
      <c r="CZ7" s="24">
        <v>94.46</v>
      </c>
      <c r="DA7" s="24">
        <v>94.69</v>
      </c>
      <c r="DB7" s="24">
        <v>95.24</v>
      </c>
      <c r="DC7" s="24" t="s">
        <v>101</v>
      </c>
      <c r="DD7" s="24">
        <v>84.7</v>
      </c>
      <c r="DE7" s="24">
        <v>84.67</v>
      </c>
      <c r="DF7" s="24">
        <v>84.39</v>
      </c>
      <c r="DG7" s="24">
        <v>90.32</v>
      </c>
      <c r="DH7" s="24">
        <v>87.54</v>
      </c>
      <c r="DI7" s="24" t="s">
        <v>101</v>
      </c>
      <c r="DJ7" s="24">
        <v>3.78</v>
      </c>
      <c r="DK7" s="24">
        <v>7.56</v>
      </c>
      <c r="DL7" s="24">
        <v>11.31</v>
      </c>
      <c r="DM7" s="24">
        <v>15.05</v>
      </c>
      <c r="DN7" s="24" t="s">
        <v>101</v>
      </c>
      <c r="DO7" s="24">
        <v>20.34</v>
      </c>
      <c r="DP7" s="24">
        <v>21.85</v>
      </c>
      <c r="DQ7" s="24">
        <v>25.19</v>
      </c>
      <c r="DR7" s="24">
        <v>30.5</v>
      </c>
      <c r="DS7" s="24">
        <v>28.42</v>
      </c>
      <c r="DT7" s="24" t="s">
        <v>101</v>
      </c>
      <c r="DU7" s="24">
        <v>0</v>
      </c>
      <c r="DV7" s="24">
        <v>0</v>
      </c>
      <c r="DW7" s="24">
        <v>0</v>
      </c>
      <c r="DX7" s="24">
        <v>0</v>
      </c>
      <c r="DY7" s="24" t="s">
        <v>101</v>
      </c>
      <c r="DZ7" s="24">
        <v>0</v>
      </c>
      <c r="EA7" s="24">
        <v>0</v>
      </c>
      <c r="EB7" s="24">
        <v>0</v>
      </c>
      <c r="EC7" s="24">
        <v>0</v>
      </c>
      <c r="ED7" s="24">
        <v>0.08</v>
      </c>
      <c r="EE7" s="24" t="s">
        <v>101</v>
      </c>
      <c r="EF7" s="24">
        <v>0</v>
      </c>
      <c r="EG7" s="24">
        <v>0</v>
      </c>
      <c r="EH7" s="24">
        <v>0</v>
      </c>
      <c r="EI7" s="24">
        <v>0</v>
      </c>
      <c r="EJ7" s="24" t="s">
        <v>101</v>
      </c>
      <c r="EK7" s="24">
        <v>0.25</v>
      </c>
      <c r="EL7" s="24">
        <v>0.05</v>
      </c>
      <c r="EM7" s="24">
        <v>0.03</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2025-01-29T06:36:42Z</cp:lastPrinted>
  <dcterms:created xsi:type="dcterms:W3CDTF">2025-01-24T07:16:39Z</dcterms:created>
  <dcterms:modified xsi:type="dcterms:W3CDTF">2025-02-27T06:22:51Z</dcterms:modified>
  <cp:category/>
</cp:coreProperties>
</file>