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3081ACB4-67EF-4555-85C4-AEF5B68EC31A}" xr6:coauthVersionLast="47" xr6:coauthVersionMax="47" xr10:uidLastSave="{00000000-0000-0000-0000-000000000000}"/>
  <workbookProtection workbookAlgorithmName="SHA-512" workbookHashValue="lJlUQ1GhPobLNjzkyhpF2GlcXRwRb5lm9cf+cibX6uyJBqnaAW7Dbx3d498cH6lKokYoFK7Fjq9eiXsTZGybdA==" workbookSaltValue="rbWzvzVWgTa1rK/0AleYN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<sst xmlns="http://schemas.openxmlformats.org/spreadsheetml/2006/main" count="319" uniqueCount="114">
  <si>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</si>
  <si>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</si>
  <si>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</si>
  <si>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</si>
  <si>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</si>
  <si>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</si>
  <si>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</si>
  <si>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</si>
  <si>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</si>
  <si>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</si>
  <si>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</si>
  <si>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</si>
  <si>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</si>
  <si>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</si>
  <si>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</si>
  <si>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</si>
  <si>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</si>
  <si>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</si>
  <si>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</si>
  <si>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</si>
  <si>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</si>
  <si>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</si>
  <si>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</si>
  <si>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</si>
  <si>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</si>
  <si>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</si>
  <si>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</si>
  <si>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①経常収支比率は、100％を上回り、類似団体平均も上回っている。引き続き収益の確保、費用の縮減に努める。
②累積欠損金比率は、0％となっており、引き続き収益の確保、費用の縮減に努める。
③⑤流動比率、経費回収率は、類似団体平均は上回っているが、100％は下回っているため、引き続き収益の確保、費用の縮減に努め、さらなる改善を図る。
④企業債残高対事業規模比率は、類似団体平均を上回っている。直ちに借入を減らす必要
はないものの、引き続き収益の確保、事業規模に見合った借入に努める。
⑥汚水処理原価は、類似団体平均を下回っているため、引き続き費用の縮減に努める。
⑦施設利用率は、類似団体平均を上回っているが、今後の人口減少を見込み、施設の更新の際には適正な施設規模となるよう検討する必要がある。
⑧水洗化率は、100％を下回り、類似団体平均も下回っている。引き続き整備、啓発を進め水洗化率の向上に努める。
・本市農業集落排水事業では、法適用以前より一般会計からの補助金によって赤字補填を行っている。これにより、経営比較分析における各種指標においては良好な経営状況と判断されるものの、実態は事業費用を経営に伴う収入のみで賄えていない状況である。</t>
  </si>
  <si>
    <t>2. 老朽化の状況について</t>
    <phoneticPr fontId="4"/>
  </si>
  <si>
    <t>①有形固定資産減価償却率は、類似団体平均を大きく下回っている。
②管渠老朽化率は、法定耐用年数を経過した管渠がないため0％となっている。
③管渠改善率は、類似団体平均を上回っているが、徐々に施設の老朽化が進んでいくため、将来的には計画に基づいた施設の改築・更新が必要となる。</t>
  </si>
  <si>
    <t>2. 老朽化の状況</t>
    <phoneticPr fontId="4"/>
  </si>
  <si>
    <t>全体総括</t>
    <rPh sb="0" eb="2">
      <t>ゼンタイ</t>
    </rPh>
    <rPh sb="2" eb="4">
      <t>ソウカツ</t>
    </rPh>
    <phoneticPr fontId="4"/>
  </si>
  <si>
    <t>・経営の健全性については、経費回収率および流動比率が100％を下回っていることから、支払能力を高めるための経営改善に努める必要がある。
・経営の効率性については、類似団体との比較では効率的な経営がなされている。引き続き、収益の確保、費用の縮減に努め、さらに経営の健全性・効率性を高める。
・老朽化の状況については、現在では多くの施設がまだ老朽化していないが、将来的には計画に基づいた施設の改築・更新が必要となる。</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</si>
  <si>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</si>
  <si>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</si>
  <si>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</si>
  <si>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</si>
  <si>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</si>
  <si>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</si>
  <si>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</si>
  <si>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</si>
  <si>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</si>
  <si>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</si>
  <si>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</si>
  <si>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</si>
  <si>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</si>
  <si>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</si>
  <si>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</si>
  <si>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</si>
  <si>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</si>
  <si>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</si>
  <si>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</si>
  <si>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</si>
  <si>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</si>
  <si>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</si>
  <si>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</si>
  <si>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</si>
  <si>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</si>
  <si>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</si>
  <si>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</si>
  <si>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</si>
  <si>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</si>
  <si>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</si>
  <si>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</si>
  <si>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</si>
  <si>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</si>
  <si>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</si>
  <si>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</si>
  <si>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</si>
  <si>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</si>
  <si>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</si>
  <si>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</si>
  <si>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</si>
  <si>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</si>
  <si>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</si>
  <si>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</si>
  <si>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</si>
  <si>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</si>
  <si>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</si>
  <si>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</si>
  <si>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</si>
  <si>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</si>
  <si>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</si>
  <si>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</si>
  <si>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</si>
  <si>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</si>
  <si>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</si>
  <si>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</si>
  <si>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</si>
  <si>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</si>
  <si>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</si>
  <si>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</si>
  <si>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</si>
  <si>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</si>
  <si>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</si>
  <si>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</si>
  <si>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</si>
  <si>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</si>
  <si>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前橋市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</si>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</sst>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0.52</c:v>
                </c:pt>
              </c:numCache>
            </c:numRef>
          </c:val>
          <c:extLst>
            <c:ext xmlns:c16="http://schemas.microsoft.com/office/drawing/2014/chart" uri="{C3380CC4-5D6E-409C-BE32-E72D297353CC}">
              <c16:uniqueId val="{00000000-A587-4C99-A695-2ECB1D9661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587-4C99-A695-2ECB1D9661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65.989999999999995</c:v>
                </c:pt>
              </c:numCache>
            </c:numRef>
          </c:val>
          <c:extLst>
            <c:ext xmlns:c16="http://schemas.microsoft.com/office/drawing/2014/chart" uri="{C3380CC4-5D6E-409C-BE32-E72D297353CC}">
              <c16:uniqueId val="{00000000-7C50-47C1-92D7-FA1C989ED9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7C50-47C1-92D7-FA1C989ED9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84.83</c:v>
                </c:pt>
              </c:numCache>
            </c:numRef>
          </c:val>
          <c:extLst>
            <c:ext xmlns:c16="http://schemas.microsoft.com/office/drawing/2014/chart" uri="{C3380CC4-5D6E-409C-BE32-E72D297353CC}">
              <c16:uniqueId val="{00000000-1D3B-42E3-B02D-9F5EEF4DD2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90.32</c:v>
                </c:pt>
              </c:numCache>
            </c:numRef>
          </c:val>
          <c:smooth val="0"/>
          <c:extLst>
            <c:ext xmlns:c16="http://schemas.microsoft.com/office/drawing/2014/chart" uri="{C3380CC4-5D6E-409C-BE32-E72D297353CC}">
              <c16:uniqueId val="{00000001-1D3B-42E3-B02D-9F5EEF4DD2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118.17</c:v>
                </c:pt>
              </c:numCache>
            </c:numRef>
          </c:val>
          <c:extLst>
            <c:ext xmlns:c16="http://schemas.microsoft.com/office/drawing/2014/chart" uri="{C3380CC4-5D6E-409C-BE32-E72D297353CC}">
              <c16:uniqueId val="{00000000-6739-4B64-A092-F8CAA530F2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103.07</c:v>
                </c:pt>
              </c:numCache>
            </c:numRef>
          </c:val>
          <c:smooth val="0"/>
          <c:extLst>
            <c:ext xmlns:c16="http://schemas.microsoft.com/office/drawing/2014/chart" uri="{C3380CC4-5D6E-409C-BE32-E72D297353CC}">
              <c16:uniqueId val="{00000001-6739-4B64-A092-F8CAA530F2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3.97</c:v>
                </c:pt>
              </c:numCache>
            </c:numRef>
          </c:val>
          <c:extLst>
            <c:ext xmlns:c16="http://schemas.microsoft.com/office/drawing/2014/chart" uri="{C3380CC4-5D6E-409C-BE32-E72D297353CC}">
              <c16:uniqueId val="{00000000-8707-4503-8C3A-A12B4955AC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30.5</c:v>
                </c:pt>
              </c:numCache>
            </c:numRef>
          </c:val>
          <c:smooth val="0"/>
          <c:extLst>
            <c:ext xmlns:c16="http://schemas.microsoft.com/office/drawing/2014/chart" uri="{C3380CC4-5D6E-409C-BE32-E72D297353CC}">
              <c16:uniqueId val="{00000001-8707-4503-8C3A-A12B4955AC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602-4056-829A-DC79B3DA2F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602-4056-829A-DC79B3DA2F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31-4FF2-B97B-C015FCBB14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120.64</c:v>
                </c:pt>
              </c:numCache>
            </c:numRef>
          </c:val>
          <c:smooth val="0"/>
          <c:extLst>
            <c:ext xmlns:c16="http://schemas.microsoft.com/office/drawing/2014/chart" uri="{C3380CC4-5D6E-409C-BE32-E72D297353CC}">
              <c16:uniqueId val="{00000001-2931-4FF2-B97B-C015FCBB14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58.78</c:v>
                </c:pt>
              </c:numCache>
            </c:numRef>
          </c:val>
          <c:extLst>
            <c:ext xmlns:c16="http://schemas.microsoft.com/office/drawing/2014/chart" uri="{C3380CC4-5D6E-409C-BE32-E72D297353CC}">
              <c16:uniqueId val="{00000000-C7D0-4D50-B7A4-A9A5BBD129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39.82</c:v>
                </c:pt>
              </c:numCache>
            </c:numRef>
          </c:val>
          <c:smooth val="0"/>
          <c:extLst>
            <c:ext xmlns:c16="http://schemas.microsoft.com/office/drawing/2014/chart" uri="{C3380CC4-5D6E-409C-BE32-E72D297353CC}">
              <c16:uniqueId val="{00000001-C7D0-4D50-B7A4-A9A5BBD129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1535.92</c:v>
                </c:pt>
              </c:numCache>
            </c:numRef>
          </c:val>
          <c:extLst>
            <c:ext xmlns:c16="http://schemas.microsoft.com/office/drawing/2014/chart" uri="{C3380CC4-5D6E-409C-BE32-E72D297353CC}">
              <c16:uniqueId val="{00000000-0F66-4A7D-8F5F-F1B1872539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743.31</c:v>
                </c:pt>
              </c:numCache>
            </c:numRef>
          </c:val>
          <c:smooth val="0"/>
          <c:extLst>
            <c:ext xmlns:c16="http://schemas.microsoft.com/office/drawing/2014/chart" uri="{C3380CC4-5D6E-409C-BE32-E72D297353CC}">
              <c16:uniqueId val="{00000001-0F66-4A7D-8F5F-F1B1872539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69.62</c:v>
                </c:pt>
              </c:numCache>
            </c:numRef>
          </c:val>
          <c:extLst>
            <c:ext xmlns:c16="http://schemas.microsoft.com/office/drawing/2014/chart" uri="{C3380CC4-5D6E-409C-BE32-E72D297353CC}">
              <c16:uniqueId val="{00000000-BE2B-4E33-964B-D8118C2D1D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61.15</c:v>
                </c:pt>
              </c:numCache>
            </c:numRef>
          </c:val>
          <c:smooth val="0"/>
          <c:extLst>
            <c:ext xmlns:c16="http://schemas.microsoft.com/office/drawing/2014/chart" uri="{C3380CC4-5D6E-409C-BE32-E72D297353CC}">
              <c16:uniqueId val="{00000001-BE2B-4E33-964B-D8118C2D1D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2B9A-4D07-A09A-22EEE78081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250.43</c:v>
                </c:pt>
              </c:numCache>
            </c:numRef>
          </c:val>
          <c:smooth val="0"/>
          <c:extLst>
            <c:ext xmlns:c16="http://schemas.microsoft.com/office/drawing/2014/chart" uri="{C3380CC4-5D6E-409C-BE32-E72D297353CC}">
              <c16:uniqueId val="{00000001-2B9A-4D07-A09A-22EEE78081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7265625" defaultRowHeight="13" x14ac:dyDescent="0.2"/>
  <cols>
    <col min="1" max="1" width="2.7265625" customWidth="1"/>
    <col min="2" max="62" width="3.7265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前橋市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329860</v>
      </c>
      <c r="AM8" s="41"/>
      <c r="AN8" s="41"/>
      <c r="AO8" s="41"/>
      <c r="AP8" s="41"/>
      <c r="AQ8" s="41"/>
      <c r="AR8" s="41"/>
      <c r="AS8" s="41"/>
      <c r="AT8" s="34">
        <f>データ!T6</f>
        <v>311.58999999999997</v>
      </c>
      <c r="AU8" s="34"/>
      <c r="AV8" s="34"/>
      <c r="AW8" s="34"/>
      <c r="AX8" s="34"/>
      <c r="AY8" s="34"/>
      <c r="AZ8" s="34"/>
      <c r="BA8" s="34"/>
      <c r="BB8" s="34">
        <f>データ!U6</f>
        <v>1058.6300000000001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79.8</v>
      </c>
      <c r="J10" s="34"/>
      <c r="K10" s="34"/>
      <c r="L10" s="34"/>
      <c r="M10" s="34"/>
      <c r="N10" s="34"/>
      <c r="O10" s="34"/>
      <c r="P10" s="34">
        <f>データ!P6</f>
        <v>8.39</v>
      </c>
      <c r="Q10" s="34"/>
      <c r="R10" s="34"/>
      <c r="S10" s="34"/>
      <c r="T10" s="34"/>
      <c r="U10" s="34"/>
      <c r="V10" s="34"/>
      <c r="W10" s="34">
        <f>データ!Q6</f>
        <v>79.290000000000006</v>
      </c>
      <c r="X10" s="34"/>
      <c r="Y10" s="34"/>
      <c r="Z10" s="34"/>
      <c r="AA10" s="34"/>
      <c r="AB10" s="34"/>
      <c r="AC10" s="34"/>
      <c r="AD10" s="41">
        <f>データ!R6</f>
        <v>2156</v>
      </c>
      <c r="AE10" s="41"/>
      <c r="AF10" s="41"/>
      <c r="AG10" s="41"/>
      <c r="AH10" s="41"/>
      <c r="AI10" s="41"/>
      <c r="AJ10" s="41"/>
      <c r="AK10" s="2"/>
      <c r="AL10" s="41">
        <f>データ!V6</f>
        <v>27608</v>
      </c>
      <c r="AM10" s="41"/>
      <c r="AN10" s="41"/>
      <c r="AO10" s="41"/>
      <c r="AP10" s="41"/>
      <c r="AQ10" s="41"/>
      <c r="AR10" s="41"/>
      <c r="AS10" s="41"/>
      <c r="AT10" s="34">
        <f>データ!W6</f>
        <v>15.1</v>
      </c>
      <c r="AU10" s="34"/>
      <c r="AV10" s="34"/>
      <c r="AW10" s="34"/>
      <c r="AX10" s="34"/>
      <c r="AY10" s="34"/>
      <c r="AZ10" s="34"/>
      <c r="BA10" s="34"/>
      <c r="BB10" s="34">
        <f>データ!X6</f>
        <v>1828.34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27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28</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29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30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31</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32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33</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gXfd7ozJq+QQnG+2cCYyDty9MNuhOG7HzP3r8P6Fyx1ma6L6DZ4TfRrfk1OSIlcyrqcQzWRrGPTqkbsub0NIOA==" saltValue="lkambP+P1btShp0zaHfJ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81640625" customWidth="1"/>
  </cols>
  <sheetData>
    <row r="1" spans="1:148"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30</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8"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2">
      <c r="A6" s="14" t="s">
        <v>97</v>
      </c>
      <c r="B6" s="19">
        <f>B7</f>
        <v>2023</v>
      </c>
      <c r="C6" s="19">
        <f t="shared" ref="C6:X6" si="3">C7</f>
        <v>102016</v>
      </c>
      <c r="D6" s="19">
        <f t="shared" si="3"/>
        <v>46</v>
      </c>
      <c r="E6" s="19">
        <f t="shared" si="3"/>
        <v>17</v>
      </c>
      <c r="F6" s="19">
        <f t="shared" si="3"/>
        <v>5</v>
      </c>
      <c r="G6" s="19">
        <f t="shared" si="3"/>
        <v>0</v>
      </c>
      <c r="H6" s="19" t="str">
        <f t="shared" si="3"/>
        <v>群馬県　前橋市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79.8</v>
      </c>
      <c r="P6" s="20">
        <f t="shared" si="3"/>
        <v>8.39</v>
      </c>
      <c r="Q6" s="20">
        <f t="shared" si="3"/>
        <v>79.290000000000006</v>
      </c>
      <c r="R6" s="20">
        <f t="shared" si="3"/>
        <v>2156</v>
      </c>
      <c r="S6" s="20">
        <f t="shared" si="3"/>
        <v>329860</v>
      </c>
      <c r="T6" s="20">
        <f t="shared" si="3"/>
        <v>311.58999999999997</v>
      </c>
      <c r="U6" s="20">
        <f t="shared" si="3"/>
        <v>1058.6300000000001</v>
      </c>
      <c r="V6" s="20">
        <f t="shared" si="3"/>
        <v>27608</v>
      </c>
      <c r="W6" s="20">
        <f t="shared" si="3"/>
        <v>15.1</v>
      </c>
      <c r="X6" s="20">
        <f t="shared" si="3"/>
        <v>1828.34</v>
      </c>
      <c r="Y6" s="21" t="str">
        <f>IF(Y7="",NA(),Y7)</f>
        <v>-</v>
      </c>
      <c r="Z6" s="21" t="str">
        <f t="shared" ref="Z6:AH6" si="4">IF(Z7="",NA(),Z7)</f>
        <v>-</v>
      </c>
      <c r="AA6" s="21" t="str">
        <f t="shared" si="4"/>
        <v>-</v>
      </c>
      <c r="AB6" s="21" t="str">
        <f t="shared" si="4"/>
        <v>-</v>
      </c>
      <c r="AC6" s="21">
        <f t="shared" si="4"/>
        <v>118.17</v>
      </c>
      <c r="AD6" s="21" t="str">
        <f t="shared" si="4"/>
        <v>-</v>
      </c>
      <c r="AE6" s="21" t="str">
        <f t="shared" si="4"/>
        <v>-</v>
      </c>
      <c r="AF6" s="21" t="str">
        <f t="shared" si="4"/>
        <v>-</v>
      </c>
      <c r="AG6" s="21" t="str">
        <f t="shared" si="4"/>
        <v>-</v>
      </c>
      <c r="AH6" s="21">
        <f t="shared" si="4"/>
        <v>103.07</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120.64</v>
      </c>
      <c r="AT6" s="20" t="str">
        <f>IF(AT7="","",IF(AT7="-","【-】","【"&amp;SUBSTITUTE(TEXT(AT7,"#,##0.00"),"-","△")&amp;"】"))</f>
        <v>【124.06】</v>
      </c>
      <c r="AU6" s="21" t="str">
        <f>IF(AU7="",NA(),AU7)</f>
        <v>-</v>
      </c>
      <c r="AV6" s="21" t="str">
        <f t="shared" ref="AV6:BD6" si="6">IF(AV7="",NA(),AV7)</f>
        <v>-</v>
      </c>
      <c r="AW6" s="21" t="str">
        <f t="shared" si="6"/>
        <v>-</v>
      </c>
      <c r="AX6" s="21" t="str">
        <f t="shared" si="6"/>
        <v>-</v>
      </c>
      <c r="AY6" s="21">
        <f t="shared" si="6"/>
        <v>58.78</v>
      </c>
      <c r="AZ6" s="21" t="str">
        <f t="shared" si="6"/>
        <v>-</v>
      </c>
      <c r="BA6" s="21" t="str">
        <f t="shared" si="6"/>
        <v>-</v>
      </c>
      <c r="BB6" s="21" t="str">
        <f t="shared" si="6"/>
        <v>-</v>
      </c>
      <c r="BC6" s="21" t="str">
        <f t="shared" si="6"/>
        <v>-</v>
      </c>
      <c r="BD6" s="21">
        <f t="shared" si="6"/>
        <v>39.82</v>
      </c>
      <c r="BE6" s="20" t="str">
        <f>IF(BE7="","",IF(BE7="-","【-】","【"&amp;SUBSTITUTE(TEXT(BE7,"#,##0.00"),"-","△")&amp;"】"))</f>
        <v>【42.02】</v>
      </c>
      <c r="BF6" s="21" t="str">
        <f>IF(BF7="",NA(),BF7)</f>
        <v>-</v>
      </c>
      <c r="BG6" s="21" t="str">
        <f t="shared" ref="BG6:BO6" si="7">IF(BG7="",NA(),BG7)</f>
        <v>-</v>
      </c>
      <c r="BH6" s="21" t="str">
        <f t="shared" si="7"/>
        <v>-</v>
      </c>
      <c r="BI6" s="21" t="str">
        <f t="shared" si="7"/>
        <v>-</v>
      </c>
      <c r="BJ6" s="21">
        <f t="shared" si="7"/>
        <v>1535.92</v>
      </c>
      <c r="BK6" s="21" t="str">
        <f t="shared" si="7"/>
        <v>-</v>
      </c>
      <c r="BL6" s="21" t="str">
        <f t="shared" si="7"/>
        <v>-</v>
      </c>
      <c r="BM6" s="21" t="str">
        <f t="shared" si="7"/>
        <v>-</v>
      </c>
      <c r="BN6" s="21" t="str">
        <f t="shared" si="7"/>
        <v>-</v>
      </c>
      <c r="BO6" s="21">
        <f t="shared" si="7"/>
        <v>743.31</v>
      </c>
      <c r="BP6" s="20" t="str">
        <f>IF(BP7="","",IF(BP7="-","【-】","【"&amp;SUBSTITUTE(TEXT(BP7,"#,##0.00"),"-","△")&amp;"】"))</f>
        <v>【785.10】</v>
      </c>
      <c r="BQ6" s="21" t="str">
        <f>IF(BQ7="",NA(),BQ7)</f>
        <v>-</v>
      </c>
      <c r="BR6" s="21" t="str">
        <f t="shared" ref="BR6:BZ6" si="8">IF(BR7="",NA(),BR7)</f>
        <v>-</v>
      </c>
      <c r="BS6" s="21" t="str">
        <f t="shared" si="8"/>
        <v>-</v>
      </c>
      <c r="BT6" s="21" t="str">
        <f t="shared" si="8"/>
        <v>-</v>
      </c>
      <c r="BU6" s="21">
        <f t="shared" si="8"/>
        <v>69.62</v>
      </c>
      <c r="BV6" s="21" t="str">
        <f t="shared" si="8"/>
        <v>-</v>
      </c>
      <c r="BW6" s="21" t="str">
        <f t="shared" si="8"/>
        <v>-</v>
      </c>
      <c r="BX6" s="21" t="str">
        <f t="shared" si="8"/>
        <v>-</v>
      </c>
      <c r="BY6" s="21" t="str">
        <f t="shared" si="8"/>
        <v>-</v>
      </c>
      <c r="BZ6" s="21">
        <f t="shared" si="8"/>
        <v>61.15</v>
      </c>
      <c r="CA6" s="20" t="str">
        <f>IF(CA7="","",IF(CA7="-","【-】","【"&amp;SUBSTITUTE(TEXT(CA7,"#,##0.00"),"-","△")&amp;"】"))</f>
        <v>【56.93】</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250.43</v>
      </c>
      <c r="CL6" s="20" t="str">
        <f>IF(CL7="","",IF(CL7="-","【-】","【"&amp;SUBSTITUTE(TEXT(CL7,"#,##0.00"),"-","△")&amp;"】"))</f>
        <v>【271.15】</v>
      </c>
      <c r="CM6" s="21" t="str">
        <f>IF(CM7="",NA(),CM7)</f>
        <v>-</v>
      </c>
      <c r="CN6" s="21" t="str">
        <f t="shared" ref="CN6:CV6" si="10">IF(CN7="",NA(),CN7)</f>
        <v>-</v>
      </c>
      <c r="CO6" s="21" t="str">
        <f t="shared" si="10"/>
        <v>-</v>
      </c>
      <c r="CP6" s="21" t="str">
        <f t="shared" si="10"/>
        <v>-</v>
      </c>
      <c r="CQ6" s="21">
        <f t="shared" si="10"/>
        <v>65.989999999999995</v>
      </c>
      <c r="CR6" s="21" t="str">
        <f t="shared" si="10"/>
        <v>-</v>
      </c>
      <c r="CS6" s="21" t="str">
        <f t="shared" si="10"/>
        <v>-</v>
      </c>
      <c r="CT6" s="21" t="str">
        <f t="shared" si="10"/>
        <v>-</v>
      </c>
      <c r="CU6" s="21" t="str">
        <f t="shared" si="10"/>
        <v>-</v>
      </c>
      <c r="CV6" s="21">
        <f t="shared" si="10"/>
        <v>52.63</v>
      </c>
      <c r="CW6" s="20" t="str">
        <f>IF(CW7="","",IF(CW7="-","【-】","【"&amp;SUBSTITUTE(TEXT(CW7,"#,##0.00"),"-","△")&amp;"】"))</f>
        <v>【49.87】</v>
      </c>
      <c r="CX6" s="21" t="str">
        <f>IF(CX7="",NA(),CX7)</f>
        <v>-</v>
      </c>
      <c r="CY6" s="21" t="str">
        <f t="shared" ref="CY6:DG6" si="11">IF(CY7="",NA(),CY7)</f>
        <v>-</v>
      </c>
      <c r="CZ6" s="21" t="str">
        <f t="shared" si="11"/>
        <v>-</v>
      </c>
      <c r="DA6" s="21" t="str">
        <f t="shared" si="11"/>
        <v>-</v>
      </c>
      <c r="DB6" s="21">
        <f t="shared" si="11"/>
        <v>84.83</v>
      </c>
      <c r="DC6" s="21" t="str">
        <f t="shared" si="11"/>
        <v>-</v>
      </c>
      <c r="DD6" s="21" t="str">
        <f t="shared" si="11"/>
        <v>-</v>
      </c>
      <c r="DE6" s="21" t="str">
        <f t="shared" si="11"/>
        <v>-</v>
      </c>
      <c r="DF6" s="21" t="str">
        <f t="shared" si="11"/>
        <v>-</v>
      </c>
      <c r="DG6" s="21">
        <f t="shared" si="11"/>
        <v>90.32</v>
      </c>
      <c r="DH6" s="20" t="str">
        <f>IF(DH7="","",IF(DH7="-","【-】","【"&amp;SUBSTITUTE(TEXT(DH7,"#,##0.00"),"-","△")&amp;"】"))</f>
        <v>【87.54】</v>
      </c>
      <c r="DI6" s="21" t="str">
        <f>IF(DI7="",NA(),DI7)</f>
        <v>-</v>
      </c>
      <c r="DJ6" s="21" t="str">
        <f t="shared" ref="DJ6:DR6" si="12">IF(DJ7="",NA(),DJ7)</f>
        <v>-</v>
      </c>
      <c r="DK6" s="21" t="str">
        <f t="shared" si="12"/>
        <v>-</v>
      </c>
      <c r="DL6" s="21" t="str">
        <f t="shared" si="12"/>
        <v>-</v>
      </c>
      <c r="DM6" s="21">
        <f t="shared" si="12"/>
        <v>3.97</v>
      </c>
      <c r="DN6" s="21" t="str">
        <f t="shared" si="12"/>
        <v>-</v>
      </c>
      <c r="DO6" s="21" t="str">
        <f t="shared" si="12"/>
        <v>-</v>
      </c>
      <c r="DP6" s="21" t="str">
        <f t="shared" si="12"/>
        <v>-</v>
      </c>
      <c r="DQ6" s="21" t="str">
        <f t="shared" si="12"/>
        <v>-</v>
      </c>
      <c r="DR6" s="21">
        <f t="shared" si="12"/>
        <v>30.5</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【0.08】</v>
      </c>
      <c r="EE6" s="21" t="str">
        <f>IF(EE7="",NA(),EE7)</f>
        <v>-</v>
      </c>
      <c r="EF6" s="21" t="str">
        <f t="shared" ref="EF6:EN6" si="14">IF(EF7="",NA(),EF7)</f>
        <v>-</v>
      </c>
      <c r="EG6" s="21" t="str">
        <f t="shared" si="14"/>
        <v>-</v>
      </c>
      <c r="EH6" s="21" t="str">
        <f t="shared" si="14"/>
        <v>-</v>
      </c>
      <c r="EI6" s="21">
        <f t="shared" si="14"/>
        <v>0.52</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2023</v>
      </c>
      <c r="C7" s="23">
        <v>102016</v>
      </c>
      <c r="D7" s="23">
        <v>46</v>
      </c>
      <c r="E7" s="23">
        <v>17</v>
      </c>
      <c r="F7" s="23">
        <v>5</v>
      </c>
      <c r="G7" s="23">
        <v>0</v>
      </c>
      <c r="H7" s="23" t="s">
        <v>98</v>
      </c>
      <c r="I7" s="23" t="s">
        <v>99</v>
      </c>
      <c r="J7" s="23" t="s">
        <v>100</v>
      </c>
      <c r="K7" s="23" t="s">
        <v>101</v>
      </c>
      <c r="L7" s="23" t="s">
        <v>102</v>
      </c>
      <c r="M7" s="23" t="s">
        <v>103</v>
      </c>
      <c r="N7" s="24" t="s">
        <v>104</v>
      </c>
      <c r="O7" s="24">
        <v>79.8</v>
      </c>
      <c r="P7" s="24">
        <v>8.39</v>
      </c>
      <c r="Q7" s="24">
        <v>79.290000000000006</v>
      </c>
      <c r="R7" s="24">
        <v>2156</v>
      </c>
      <c r="S7" s="24">
        <v>329860</v>
      </c>
      <c r="T7" s="24">
        <v>311.58999999999997</v>
      </c>
      <c r="U7" s="24">
        <v>1058.6300000000001</v>
      </c>
      <c r="V7" s="24">
        <v>27608</v>
      </c>
      <c r="W7" s="24">
        <v>15.1</v>
      </c>
      <c r="X7" s="24">
        <v>1828.34</v>
      </c>
      <c r="Y7" s="24" t="s">
        <v>104</v>
      </c>
      <c r="Z7" s="24" t="s">
        <v>104</v>
      </c>
      <c r="AA7" s="24" t="s">
        <v>104</v>
      </c>
      <c r="AB7" s="24" t="s">
        <v>104</v>
      </c>
      <c r="AC7" s="24">
        <v>118.17</v>
      </c>
      <c r="AD7" s="24" t="s">
        <v>104</v>
      </c>
      <c r="AE7" s="24" t="s">
        <v>104</v>
      </c>
      <c r="AF7" s="24" t="s">
        <v>104</v>
      </c>
      <c r="AG7" s="24" t="s">
        <v>104</v>
      </c>
      <c r="AH7" s="24">
        <v>103.07</v>
      </c>
      <c r="AI7" s="24">
        <v>104.44</v>
      </c>
      <c r="AJ7" s="24" t="s">
        <v>104</v>
      </c>
      <c r="AK7" s="24" t="s">
        <v>104</v>
      </c>
      <c r="AL7" s="24" t="s">
        <v>104</v>
      </c>
      <c r="AM7" s="24" t="s">
        <v>104</v>
      </c>
      <c r="AN7" s="24">
        <v>0</v>
      </c>
      <c r="AO7" s="24" t="s">
        <v>104</v>
      </c>
      <c r="AP7" s="24" t="s">
        <v>104</v>
      </c>
      <c r="AQ7" s="24" t="s">
        <v>104</v>
      </c>
      <c r="AR7" s="24" t="s">
        <v>104</v>
      </c>
      <c r="AS7" s="24">
        <v>120.64</v>
      </c>
      <c r="AT7" s="24">
        <v>124.06</v>
      </c>
      <c r="AU7" s="24" t="s">
        <v>104</v>
      </c>
      <c r="AV7" s="24" t="s">
        <v>104</v>
      </c>
      <c r="AW7" s="24" t="s">
        <v>104</v>
      </c>
      <c r="AX7" s="24" t="s">
        <v>104</v>
      </c>
      <c r="AY7" s="24">
        <v>58.78</v>
      </c>
      <c r="AZ7" s="24" t="s">
        <v>104</v>
      </c>
      <c r="BA7" s="24" t="s">
        <v>104</v>
      </c>
      <c r="BB7" s="24" t="s">
        <v>104</v>
      </c>
      <c r="BC7" s="24" t="s">
        <v>104</v>
      </c>
      <c r="BD7" s="24">
        <v>39.82</v>
      </c>
      <c r="BE7" s="24">
        <v>42.02</v>
      </c>
      <c r="BF7" s="24" t="s">
        <v>104</v>
      </c>
      <c r="BG7" s="24" t="s">
        <v>104</v>
      </c>
      <c r="BH7" s="24" t="s">
        <v>104</v>
      </c>
      <c r="BI7" s="24" t="s">
        <v>104</v>
      </c>
      <c r="BJ7" s="24">
        <v>1535.92</v>
      </c>
      <c r="BK7" s="24" t="s">
        <v>104</v>
      </c>
      <c r="BL7" s="24" t="s">
        <v>104</v>
      </c>
      <c r="BM7" s="24" t="s">
        <v>104</v>
      </c>
      <c r="BN7" s="24" t="s">
        <v>104</v>
      </c>
      <c r="BO7" s="24">
        <v>743.31</v>
      </c>
      <c r="BP7" s="24">
        <v>785.1</v>
      </c>
      <c r="BQ7" s="24" t="s">
        <v>104</v>
      </c>
      <c r="BR7" s="24" t="s">
        <v>104</v>
      </c>
      <c r="BS7" s="24" t="s">
        <v>104</v>
      </c>
      <c r="BT7" s="24" t="s">
        <v>104</v>
      </c>
      <c r="BU7" s="24">
        <v>69.62</v>
      </c>
      <c r="BV7" s="24" t="s">
        <v>104</v>
      </c>
      <c r="BW7" s="24" t="s">
        <v>104</v>
      </c>
      <c r="BX7" s="24" t="s">
        <v>104</v>
      </c>
      <c r="BY7" s="24" t="s">
        <v>104</v>
      </c>
      <c r="BZ7" s="24">
        <v>61.15</v>
      </c>
      <c r="CA7" s="24">
        <v>56.93</v>
      </c>
      <c r="CB7" s="24" t="s">
        <v>104</v>
      </c>
      <c r="CC7" s="24" t="s">
        <v>104</v>
      </c>
      <c r="CD7" s="24" t="s">
        <v>104</v>
      </c>
      <c r="CE7" s="24" t="s">
        <v>104</v>
      </c>
      <c r="CF7" s="24">
        <v>150</v>
      </c>
      <c r="CG7" s="24" t="s">
        <v>104</v>
      </c>
      <c r="CH7" s="24" t="s">
        <v>104</v>
      </c>
      <c r="CI7" s="24" t="s">
        <v>104</v>
      </c>
      <c r="CJ7" s="24" t="s">
        <v>104</v>
      </c>
      <c r="CK7" s="24">
        <v>250.43</v>
      </c>
      <c r="CL7" s="24">
        <v>271.14999999999998</v>
      </c>
      <c r="CM7" s="24" t="s">
        <v>104</v>
      </c>
      <c r="CN7" s="24" t="s">
        <v>104</v>
      </c>
      <c r="CO7" s="24" t="s">
        <v>104</v>
      </c>
      <c r="CP7" s="24" t="s">
        <v>104</v>
      </c>
      <c r="CQ7" s="24">
        <v>65.989999999999995</v>
      </c>
      <c r="CR7" s="24" t="s">
        <v>104</v>
      </c>
      <c r="CS7" s="24" t="s">
        <v>104</v>
      </c>
      <c r="CT7" s="24" t="s">
        <v>104</v>
      </c>
      <c r="CU7" s="24" t="s">
        <v>104</v>
      </c>
      <c r="CV7" s="24">
        <v>52.63</v>
      </c>
      <c r="CW7" s="24">
        <v>49.87</v>
      </c>
      <c r="CX7" s="24" t="s">
        <v>104</v>
      </c>
      <c r="CY7" s="24" t="s">
        <v>104</v>
      </c>
      <c r="CZ7" s="24" t="s">
        <v>104</v>
      </c>
      <c r="DA7" s="24" t="s">
        <v>104</v>
      </c>
      <c r="DB7" s="24">
        <v>84.83</v>
      </c>
      <c r="DC7" s="24" t="s">
        <v>104</v>
      </c>
      <c r="DD7" s="24" t="s">
        <v>104</v>
      </c>
      <c r="DE7" s="24" t="s">
        <v>104</v>
      </c>
      <c r="DF7" s="24" t="s">
        <v>104</v>
      </c>
      <c r="DG7" s="24">
        <v>90.32</v>
      </c>
      <c r="DH7" s="24">
        <v>87.54</v>
      </c>
      <c r="DI7" s="24" t="s">
        <v>104</v>
      </c>
      <c r="DJ7" s="24" t="s">
        <v>104</v>
      </c>
      <c r="DK7" s="24" t="s">
        <v>104</v>
      </c>
      <c r="DL7" s="24" t="s">
        <v>104</v>
      </c>
      <c r="DM7" s="24">
        <v>3.97</v>
      </c>
      <c r="DN7" s="24" t="s">
        <v>104</v>
      </c>
      <c r="DO7" s="24" t="s">
        <v>104</v>
      </c>
      <c r="DP7" s="24" t="s">
        <v>104</v>
      </c>
      <c r="DQ7" s="24" t="s">
        <v>104</v>
      </c>
      <c r="DR7" s="24">
        <v>30.5</v>
      </c>
      <c r="DS7" s="24">
        <v>28.42</v>
      </c>
      <c r="DT7" s="24" t="s">
        <v>104</v>
      </c>
      <c r="DU7" s="24" t="s">
        <v>104</v>
      </c>
      <c r="DV7" s="24" t="s">
        <v>104</v>
      </c>
      <c r="DW7" s="24" t="s">
        <v>104</v>
      </c>
      <c r="DX7" s="24">
        <v>0</v>
      </c>
      <c r="DY7" s="24" t="s">
        <v>104</v>
      </c>
      <c r="DZ7" s="24" t="s">
        <v>104</v>
      </c>
      <c r="EA7" s="24" t="s">
        <v>104</v>
      </c>
      <c r="EB7" s="24" t="s">
        <v>104</v>
      </c>
      <c r="EC7" s="24">
        <v>0</v>
      </c>
      <c r="ED7" s="24">
        <v>0.08</v>
      </c>
      <c r="EE7" s="24" t="s">
        <v>104</v>
      </c>
      <c r="EF7" s="24" t="s">
        <v>104</v>
      </c>
      <c r="EG7" s="24" t="s">
        <v>104</v>
      </c>
      <c r="EH7" s="24" t="s">
        <v>104</v>
      </c>
      <c r="EI7" s="24">
        <v>0.52</v>
      </c>
      <c r="EJ7" s="24" t="s">
        <v>104</v>
      </c>
      <c r="EK7" s="24" t="s">
        <v>104</v>
      </c>
      <c r="EL7" s="24" t="s">
        <v>104</v>
      </c>
      <c r="EM7" s="24" t="s">
        <v>104</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110</v>
      </c>
    </row>
    <row r="12" spans="1:148" x14ac:dyDescent="0.2">
      <c r="B12">
        <v>1</v>
      </c>
      <c r="C12">
        <v>1</v>
      </c>
      <c r="D12">
        <v>2</v>
      </c>
      <c r="E12">
        <v>3</v>
      </c>
      <c r="F12">
        <v>4</v>
      </c>
      <c r="G12" t="s">
        <v>111</v>
      </c>
    </row>
    <row r="13" spans="1:148" x14ac:dyDescent="0.2">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71f274fc9e6ef327facc3f01a348f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59474d742bc88b059c843229c892d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dde7f7a6-1475-4e8e-8d16-f75d22fc711c}"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F882AD-2CB1-4EDD-8C28-DDDA82063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A03E51-F56D-49C6-B1D6-136BF7F16756}">
  <ds:schemaRefs>
    <ds:schemaRef ds:uri="http://schemas.microsoft.com/sharepoint/v3/contenttype/forms"/>
  </ds:schemaRefs>
</ds:datastoreItem>
</file>

<file path=customXml/itemProps3.xml><?xml version="1.0" encoding="utf-8"?>
<ds:datastoreItem xmlns:ds="http://schemas.openxmlformats.org/officeDocument/2006/customXml" ds:itemID="{93371369-1D96-42C8-824F-562A3E4394FA}">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2025-02-07T02:01:59Z</dcterms:created>
  <dcterms:modified xsi:type="dcterms:W3CDTF">2025-02-27T06:05:21Z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