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BE737AF3-8CE7-4830-8078-C251F97A85C1}" xr6:coauthVersionLast="47" xr6:coauthVersionMax="47" xr10:uidLastSave="{00000000-0000-0000-0000-000000000000}"/>
  <workbookProtection workbookAlgorithmName="SHA-512" workbookHashValue="sXKKZY7fOm2W3fqAuK54C2PXCiUGqWLdBr98DRMuSsSsxjdFCTcyXv70WrT8DwiGQmGFtpIhrG5iCp7chHGaCg==" workbookSaltValue="ADHw7jb5Z54L9qd3bqtOHw=="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Q6" i="5"/>
  <c r="W10" i="4" s="1"/>
  <c r="P6" i="5"/>
  <c r="O6" i="5"/>
  <c r="N6" i="5"/>
  <c r="M6" i="5"/>
  <c r="L6" i="5"/>
  <c r="W8" i="4" s="1"/>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F85" i="4"/>
  <c r="BB10" i="4"/>
  <c r="AT10" i="4"/>
  <c r="AL10" i="4"/>
  <c r="AD10" i="4"/>
  <c r="P10" i="4"/>
  <c r="I10" i="4"/>
  <c r="B10" i="4"/>
  <c r="AD8" i="4"/>
  <c r="I8" i="4"/>
  <c r="B6" i="4"/>
</calcChain>
</file>

<file path=xl/sharedStrings.xml><?xml version="1.0" encoding="utf-8"?>
<sst xmlns="http://schemas.openxmlformats.org/spreadsheetml/2006/main" count="257" uniqueCount="114">
  <si>
    <t>⑤経費回収率(％)</t>
  </si>
  <si>
    <t>類似団体区分</t>
    <rPh sb="4" eb="6">
      <t>クブン</t>
    </rPh>
    <phoneticPr fontId="1"/>
  </si>
  <si>
    <t>　本町の特定環境保全公共下水道事業は、昭和57年から下水道管渠の布設を始めており、現時点では管渠の法定耐用年数を経過していません。
　そのため、①有形固定資産減価償却率のパーセンテージは昨年度に引き続き低く、②管渠老朽化率はまだ「0」となっています。
　しかし、管渠の老朽化は確実に進行していると考えられます。
　そのことから、本町では、不明水対策調査及びそれに基づいた管内補修工事を行っています。不明水対策調査ではTVカメラ調査等を行い、異常・損傷等が見つかった箇所について、補修工事等を行っています。
　今後の対策としては、策定済みの「ストックマネジメント計画（簡易版）」に基づき、管渠の法定耐用年数を考慮しながら、将来的な整備計画を立てるほか、その後、「同計画（詳細版）」を再度策定した上で、補助事業として国庫補助金を活用し、管渠更生工事等を実施し、管渠の効率的な改築・更新・維持管理に努めていく必要があります。</t>
  </si>
  <si>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</si>
  <si>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</si>
  <si>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</si>
  <si>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</si>
  <si>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</si>
  <si>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</si>
  <si>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</si>
  <si>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</si>
  <si>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</si>
  <si>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</si>
  <si>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</si>
  <si>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</si>
  <si>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</si>
  <si>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特定環境保全公共下水道</t>
  </si>
  <si>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</si>
  <si>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</si>
  <si>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</si>
  <si>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</si>
  <si>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</si>
  <si>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</si>
  <si>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</si>
  <si>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</si>
  <si>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</si>
  <si>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</si>
  <si>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</si>
  <si>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</si>
  <si>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</si>
  <si>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</si>
  <si>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</si>
  <si>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</si>
  <si>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</si>
  <si>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</si>
  <si>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</si>
  <si>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　本区域は管渠整備が完了していますが、節水意識の高まりや節水家電の普及により、使用料収入が停滞しています。そのため、未だ下水道へ接続していない住民に対し、積極的に接続を促進するとともに、未納対策を強化し、使用料収入を増加させることが必要です。
　また、経費回収率の向上を図るため、令和2年度に策定した「経営戦略」を次回改定する際には、使用料改定について本格的に検討する必要があります。
　加えて、経費の削減を徹底し、経営改善に全力で取り組む必要があります。
　また、管渠の整備に合わせ、後年度の管渠の老朽化を早期に発見し対応できるよう、策定した「ストックマネジメント計画（簡易版）」を活用し、管渠の効率的な維持管理等に努めていく必要があります。</t>
    <rPh sb="77" eb="80">
      <t>セッキョクテキ</t>
    </rPh>
    <phoneticPr fontId="1"/>
  </si>
  <si>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</si>
  <si>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</si>
  <si>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</si>
  <si>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</si>
  <si>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</si>
  <si>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</si>
  <si>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</si>
  <si>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</si>
  <si>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</si>
  <si>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</si>
  <si>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</si>
  <si>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</si>
  <si>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</si>
  <si>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</si>
  <si>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</si>
  <si>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</si>
  <si>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</si>
  <si>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</si>
  <si>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</si>
  <si>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</si>
  <si>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</si>
  <si>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</si>
  <si>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</si>
  <si>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</si>
  <si>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</si>
  <si>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</si>
  <si>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</si>
  <si>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</si>
  <si>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</si>
  <si>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</si>
  <si>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</si>
  <si>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</si>
  <si>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</si>
  <si>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</si>
  <si>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</si>
  <si>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</si>
  <si>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</si>
  <si>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</si>
  <si>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</si>
  <si>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</si>
  <si>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</si>
  <si>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</si>
  <si>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</si>
  <si>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</si>
  <si>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</si>
  <si>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</si>
  <si>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</si>
  <si>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</si>
  <si>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</si>
  <si>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</si>
  <si>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</si>
  <si>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</si>
  <si>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</si>
  <si>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</si>
  <si>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</si>
  <si>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</si>
  <si>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</si>
  <si>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</si>
  <si>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</si>
  <si>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</si>
  <si>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</si>
  <si>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Ｎ－３年度</t>
    <rPh sb="3" eb="5">
      <t>ネンド</t>
    </rPh>
    <phoneticPr fontId="1"/>
  </si>
  <si>
    <t>群馬県　吉岡町</t>
  </si>
  <si>
    <t>法適用</t>
  </si>
  <si>
    <t>下水道事業</t>
  </si>
  <si>
    <t>D1</t>
  </si>
  <si>
    <t>非設置</t>
  </si>
  <si>
    <t>-</t>
  </si>
  <si>
    <t>Ｎ－４年度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</si>
  <si>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</si>
  <si>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</si>
  <si>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</si>
  <si>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</si>
  <si>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</si>
  <si>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</si>
  <si>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</si>
  <si>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特定環境保全公共下水道事業については、下水道使用料収入にて業務に係る経費や施設の整備・維持管理に必要な経費を賄う、独立採算の原則のもと運営しています。
　①経常収支比率は、昨年度に引き続き今年度も100％を超えているものの、総収益に占める一般会計補助金の割合は約4割と多く、繰入金に依存した状態であるため、使用料収入の底上げが必要です。
　⑤経費回収率に関しては100％未満かつ低いパーセンテージとなっています。このことは、使用料収入で汚水処理費を賄えていないことを意味しています。
　そのため、経費の削減を徹底するとともに、次回の経営戦略改定時には、使用料改定を本格的に検討し、経営改善に尽力する必要があります。
　なお、特定環境保全公共下水道事業区域は、下水道事業開始当初から整備を行っており、現在では整備を完了しています。
　そのため、企業債残高は非常に少なく、かつ年々減少しています。それにより、④企業債残高対事業規模比率もとても低いパーセンテージとなっています。
　③流動比率に関しては、本町は非常に高い水準となっています。これは、短期的な債務が少ないことが一因です。
　⑦施設利用率が「－」となっている理由は、本町の下水道はすべて「流域関連下水道」であり、流域下水道へ接続し処理をしているため、処理場を所有していないことから「－」となっています。
　⑧水洗化率については、全国平均や類似団体平均を下回っています。
　この主な要因は、本特環区域は整備が完了していますが、下水道への接続が前提となる民間開発がそれほど活発な区域ではなく、転入による人口増もそれほど多くはなく、いわゆる昔ながらの住宅地となっており、浄化槽から下水道への切り替え（下水道接続）への興味や関心・意欲等が低い区域であることです。
　そのため、下水道への新規接続件数も芳しくないことから、水洗化率も低調となっています。
　今後の対策としては、使用料収入の底上げを行うため、下水道の利便性や快適性を住民に理解していただき、下水道への接続を引き続きより一層促進していくことが必要になります。併せて、安定的な使用料収入を得るため、使用料の滞納を最小限に止めるための未納対策を行うことも重要となります。
　また、企業債の債務残高についても、適切な資金運用のもと、現状の減少傾向を維持していくことが重要です。</t>
    <rPh sb="87" eb="90">
      <t>サクネンド</t>
    </rPh>
    <rPh sb="91" eb="92">
      <t>ヒ</t>
    </rPh>
    <rPh sb="93" eb="94">
      <t>ツヅ</t>
    </rPh>
    <rPh sb="95" eb="98">
      <t>コンネンド</t>
    </rPh>
    <rPh sb="113" eb="116">
      <t>ソウシュウエキ</t>
    </rPh>
    <rPh sb="117" eb="118">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</si>
</sst>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8"/>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D62-4BDF-98D1-08B85EE1621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0.06</c:v>
                </c:pt>
                <c:pt idx="2">
                  <c:v>0.27</c:v>
                </c:pt>
                <c:pt idx="3">
                  <c:v>0.22</c:v>
                </c:pt>
                <c:pt idx="4">
                  <c:v>0.17</c:v>
                </c:pt>
              </c:numCache>
            </c:numRef>
          </c:val>
          <c:smooth val="0"/>
          <c:extLst>
            <c:ext xmlns:c16="http://schemas.microsoft.com/office/drawing/2014/chart" uri="{C3380CC4-5D6E-409C-BE32-E72D297353CC}">
              <c16:uniqueId val="{00000001-8D62-4BDF-98D1-08B85EE1621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54-4957-AE44-F6AEE868443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45.87</c:v>
                </c:pt>
                <c:pt idx="2">
                  <c:v>44.24</c:v>
                </c:pt>
                <c:pt idx="3">
                  <c:v>45.3</c:v>
                </c:pt>
                <c:pt idx="4">
                  <c:v>45.6</c:v>
                </c:pt>
              </c:numCache>
            </c:numRef>
          </c:val>
          <c:smooth val="0"/>
          <c:extLst>
            <c:ext xmlns:c16="http://schemas.microsoft.com/office/drawing/2014/chart" uri="{C3380CC4-5D6E-409C-BE32-E72D297353CC}">
              <c16:uniqueId val="{00000001-5354-4957-AE44-F6AEE868443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82.03</c:v>
                </c:pt>
                <c:pt idx="2">
                  <c:v>84.04</c:v>
                </c:pt>
                <c:pt idx="3">
                  <c:v>82.68</c:v>
                </c:pt>
                <c:pt idx="4">
                  <c:v>82.63</c:v>
                </c:pt>
              </c:numCache>
            </c:numRef>
          </c:val>
          <c:extLst>
            <c:ext xmlns:c16="http://schemas.microsoft.com/office/drawing/2014/chart" uri="{C3380CC4-5D6E-409C-BE32-E72D297353CC}">
              <c16:uniqueId val="{00000000-F2CF-404A-8A85-2D1A002FA0D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87.65</c:v>
                </c:pt>
                <c:pt idx="2">
                  <c:v>88.15</c:v>
                </c:pt>
                <c:pt idx="3">
                  <c:v>88.37</c:v>
                </c:pt>
                <c:pt idx="4">
                  <c:v>88.66</c:v>
                </c:pt>
              </c:numCache>
            </c:numRef>
          </c:val>
          <c:smooth val="0"/>
          <c:extLst>
            <c:ext xmlns:c16="http://schemas.microsoft.com/office/drawing/2014/chart" uri="{C3380CC4-5D6E-409C-BE32-E72D297353CC}">
              <c16:uniqueId val="{00000001-F2CF-404A-8A85-2D1A002FA0D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103.72</c:v>
                </c:pt>
                <c:pt idx="2">
                  <c:v>113.96</c:v>
                </c:pt>
                <c:pt idx="3">
                  <c:v>116.87</c:v>
                </c:pt>
                <c:pt idx="4">
                  <c:v>110.1</c:v>
                </c:pt>
              </c:numCache>
            </c:numRef>
          </c:val>
          <c:extLst>
            <c:ext xmlns:c16="http://schemas.microsoft.com/office/drawing/2014/chart" uri="{C3380CC4-5D6E-409C-BE32-E72D297353CC}">
              <c16:uniqueId val="{00000000-4728-42AA-B281-45930DEC77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102.7</c:v>
                </c:pt>
                <c:pt idx="2">
                  <c:v>104.11</c:v>
                </c:pt>
                <c:pt idx="3">
                  <c:v>101.98</c:v>
                </c:pt>
                <c:pt idx="4">
                  <c:v>102.68</c:v>
                </c:pt>
              </c:numCache>
            </c:numRef>
          </c:val>
          <c:smooth val="0"/>
          <c:extLst>
            <c:ext xmlns:c16="http://schemas.microsoft.com/office/drawing/2014/chart" uri="{C3380CC4-5D6E-409C-BE32-E72D297353CC}">
              <c16:uniqueId val="{00000001-4728-42AA-B281-45930DEC77E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3.27</c:v>
                </c:pt>
                <c:pt idx="2">
                  <c:v>6.35</c:v>
                </c:pt>
                <c:pt idx="3">
                  <c:v>12.04</c:v>
                </c:pt>
                <c:pt idx="4">
                  <c:v>15.68</c:v>
                </c:pt>
              </c:numCache>
            </c:numRef>
          </c:val>
          <c:extLst>
            <c:ext xmlns:c16="http://schemas.microsoft.com/office/drawing/2014/chart" uri="{C3380CC4-5D6E-409C-BE32-E72D297353CC}">
              <c16:uniqueId val="{00000000-83AE-4C12-8D61-B2C7CFB4DB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29.24</c:v>
                </c:pt>
                <c:pt idx="2">
                  <c:v>31.73</c:v>
                </c:pt>
                <c:pt idx="3">
                  <c:v>32.57</c:v>
                </c:pt>
                <c:pt idx="4">
                  <c:v>33.159999999999997</c:v>
                </c:pt>
              </c:numCache>
            </c:numRef>
          </c:val>
          <c:smooth val="0"/>
          <c:extLst>
            <c:ext xmlns:c16="http://schemas.microsoft.com/office/drawing/2014/chart" uri="{C3380CC4-5D6E-409C-BE32-E72D297353CC}">
              <c16:uniqueId val="{00000001-83AE-4C12-8D61-B2C7CFB4DB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06C-47E6-A87C-22C37919588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0.04</c:v>
                </c:pt>
                <c:pt idx="4" formatCode="#,##0.00;&quot;△&quot;#,##0.00;&quot;-&quot;">
                  <c:v>0.12</c:v>
                </c:pt>
              </c:numCache>
            </c:numRef>
          </c:val>
          <c:smooth val="0"/>
          <c:extLst>
            <c:ext xmlns:c16="http://schemas.microsoft.com/office/drawing/2014/chart" uri="{C3380CC4-5D6E-409C-BE32-E72D297353CC}">
              <c16:uniqueId val="{00000001-D06C-47E6-A87C-22C37919588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52B-42A9-8FD1-7F6672325B2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48.2</c:v>
                </c:pt>
                <c:pt idx="2">
                  <c:v>46.91</c:v>
                </c:pt>
                <c:pt idx="3">
                  <c:v>52.27</c:v>
                </c:pt>
                <c:pt idx="4">
                  <c:v>58.68</c:v>
                </c:pt>
              </c:numCache>
            </c:numRef>
          </c:val>
          <c:smooth val="0"/>
          <c:extLst>
            <c:ext xmlns:c16="http://schemas.microsoft.com/office/drawing/2014/chart" uri="{C3380CC4-5D6E-409C-BE32-E72D297353CC}">
              <c16:uniqueId val="{00000001-F52B-42A9-8FD1-7F6672325B2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96.48</c:v>
                </c:pt>
                <c:pt idx="2">
                  <c:v>322.33</c:v>
                </c:pt>
                <c:pt idx="3">
                  <c:v>179.46</c:v>
                </c:pt>
                <c:pt idx="4">
                  <c:v>195.52</c:v>
                </c:pt>
              </c:numCache>
            </c:numRef>
          </c:val>
          <c:extLst>
            <c:ext xmlns:c16="http://schemas.microsoft.com/office/drawing/2014/chart" uri="{C3380CC4-5D6E-409C-BE32-E72D297353CC}">
              <c16:uniqueId val="{00000000-B0F7-4469-AF1B-31E58A20C8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46.85</c:v>
                </c:pt>
                <c:pt idx="2">
                  <c:v>44.35</c:v>
                </c:pt>
                <c:pt idx="3">
                  <c:v>41.51</c:v>
                </c:pt>
                <c:pt idx="4">
                  <c:v>45.01</c:v>
                </c:pt>
              </c:numCache>
            </c:numRef>
          </c:val>
          <c:smooth val="0"/>
          <c:extLst>
            <c:ext xmlns:c16="http://schemas.microsoft.com/office/drawing/2014/chart" uri="{C3380CC4-5D6E-409C-BE32-E72D297353CC}">
              <c16:uniqueId val="{00000001-B0F7-4469-AF1B-31E58A20C8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196.25</c:v>
                </c:pt>
                <c:pt idx="2">
                  <c:v>182.47</c:v>
                </c:pt>
                <c:pt idx="3">
                  <c:v>155.91999999999999</c:v>
                </c:pt>
                <c:pt idx="4">
                  <c:v>134.79</c:v>
                </c:pt>
              </c:numCache>
            </c:numRef>
          </c:val>
          <c:extLst>
            <c:ext xmlns:c16="http://schemas.microsoft.com/office/drawing/2014/chart" uri="{C3380CC4-5D6E-409C-BE32-E72D297353CC}">
              <c16:uniqueId val="{00000000-6345-43A2-82AD-162CBB84B8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1268.6300000000001</c:v>
                </c:pt>
                <c:pt idx="2">
                  <c:v>1283.69</c:v>
                </c:pt>
                <c:pt idx="3">
                  <c:v>1160.22</c:v>
                </c:pt>
                <c:pt idx="4">
                  <c:v>1141.98</c:v>
                </c:pt>
              </c:numCache>
            </c:numRef>
          </c:val>
          <c:smooth val="0"/>
          <c:extLst>
            <c:ext xmlns:c16="http://schemas.microsoft.com/office/drawing/2014/chart" uri="{C3380CC4-5D6E-409C-BE32-E72D297353CC}">
              <c16:uniqueId val="{00000001-6345-43A2-82AD-162CBB84B8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75.16</c:v>
                </c:pt>
                <c:pt idx="2">
                  <c:v>75.290000000000006</c:v>
                </c:pt>
                <c:pt idx="3">
                  <c:v>75.34</c:v>
                </c:pt>
                <c:pt idx="4">
                  <c:v>75.36</c:v>
                </c:pt>
              </c:numCache>
            </c:numRef>
          </c:val>
          <c:extLst>
            <c:ext xmlns:c16="http://schemas.microsoft.com/office/drawing/2014/chart" uri="{C3380CC4-5D6E-409C-BE32-E72D297353CC}">
              <c16:uniqueId val="{00000000-E37E-4ABF-BFBD-02EADF86D7B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82.88</c:v>
                </c:pt>
                <c:pt idx="2">
                  <c:v>82.53</c:v>
                </c:pt>
                <c:pt idx="3">
                  <c:v>81.81</c:v>
                </c:pt>
                <c:pt idx="4">
                  <c:v>82.27</c:v>
                </c:pt>
              </c:numCache>
            </c:numRef>
          </c:val>
          <c:smooth val="0"/>
          <c:extLst>
            <c:ext xmlns:c16="http://schemas.microsoft.com/office/drawing/2014/chart" uri="{C3380CC4-5D6E-409C-BE32-E72D297353CC}">
              <c16:uniqueId val="{00000001-E37E-4ABF-BFBD-02EADF86D7B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150</c:v>
                </c:pt>
                <c:pt idx="3">
                  <c:v>150</c:v>
                </c:pt>
                <c:pt idx="4">
                  <c:v>150</c:v>
                </c:pt>
              </c:numCache>
            </c:numRef>
          </c:val>
          <c:extLst>
            <c:ext xmlns:c16="http://schemas.microsoft.com/office/drawing/2014/chart" uri="{C3380CC4-5D6E-409C-BE32-E72D297353CC}">
              <c16:uniqueId val="{00000000-EACC-4F41-8CB5-E4AB7316553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187.76</c:v>
                </c:pt>
                <c:pt idx="2">
                  <c:v>190.48</c:v>
                </c:pt>
                <c:pt idx="3">
                  <c:v>193.59</c:v>
                </c:pt>
                <c:pt idx="4">
                  <c:v>194.42</c:v>
                </c:pt>
              </c:numCache>
            </c:numRef>
          </c:val>
          <c:smooth val="0"/>
          <c:extLst>
            <c:ext xmlns:c16="http://schemas.microsoft.com/office/drawing/2014/chart" uri="{C3380CC4-5D6E-409C-BE32-E72D297353CC}">
              <c16:uniqueId val="{00000001-EACC-4F41-8CB5-E4AB7316553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【105.09】</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【65.73】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【48.91】</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【1,156.82】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【86.21】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【43.28】</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【215.73】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【75.33】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【29.62】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【0.09】</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【0.11】</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4</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2" t="str">
        <f>データ!H6</f>
        <v>群馬県　吉岡町</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8" t="s">
        <v>11</v>
      </c>
      <c r="C7" s="68"/>
      <c r="D7" s="68"/>
      <c r="E7" s="68"/>
      <c r="F7" s="68"/>
      <c r="G7" s="68"/>
      <c r="H7" s="68"/>
      <c r="I7" s="68" t="s">
        <v>18</v>
      </c>
      <c r="J7" s="68"/>
      <c r="K7" s="68"/>
      <c r="L7" s="68"/>
      <c r="M7" s="68"/>
      <c r="N7" s="68"/>
      <c r="O7" s="68"/>
      <c r="P7" s="68" t="s">
        <v>10</v>
      </c>
      <c r="Q7" s="68"/>
      <c r="R7" s="68"/>
      <c r="S7" s="68"/>
      <c r="T7" s="68"/>
      <c r="U7" s="68"/>
      <c r="V7" s="68"/>
      <c r="W7" s="68" t="s">
        <v>1</v>
      </c>
      <c r="X7" s="68"/>
      <c r="Y7" s="68"/>
      <c r="Z7" s="68"/>
      <c r="AA7" s="68"/>
      <c r="AB7" s="68"/>
      <c r="AC7" s="68"/>
      <c r="AD7" s="68" t="s">
        <v>9</v>
      </c>
      <c r="AE7" s="68"/>
      <c r="AF7" s="68"/>
      <c r="AG7" s="68"/>
      <c r="AH7" s="68"/>
      <c r="AI7" s="68"/>
      <c r="AJ7" s="68"/>
      <c r="AK7" s="3"/>
      <c r="AL7" s="68" t="s">
        <v>19</v>
      </c>
      <c r="AM7" s="68"/>
      <c r="AN7" s="68"/>
      <c r="AO7" s="68"/>
      <c r="AP7" s="68"/>
      <c r="AQ7" s="68"/>
      <c r="AR7" s="68"/>
      <c r="AS7" s="68"/>
      <c r="AT7" s="68" t="s">
        <v>15</v>
      </c>
      <c r="AU7" s="68"/>
      <c r="AV7" s="68"/>
      <c r="AW7" s="68"/>
      <c r="AX7" s="68"/>
      <c r="AY7" s="68"/>
      <c r="AZ7" s="68"/>
      <c r="BA7" s="68"/>
      <c r="BB7" s="68" t="s">
        <v>20</v>
      </c>
      <c r="BC7" s="68"/>
      <c r="BD7" s="68"/>
      <c r="BE7" s="68"/>
      <c r="BF7" s="68"/>
      <c r="BG7" s="68"/>
      <c r="BH7" s="68"/>
      <c r="BI7" s="68"/>
      <c r="BJ7" s="3"/>
      <c r="BK7" s="3"/>
      <c r="BL7" s="79" t="s">
        <v>21</v>
      </c>
      <c r="BM7" s="80"/>
      <c r="BN7" s="80"/>
      <c r="BO7" s="80"/>
      <c r="BP7" s="80"/>
      <c r="BQ7" s="80"/>
      <c r="BR7" s="80"/>
      <c r="BS7" s="80"/>
      <c r="BT7" s="80"/>
      <c r="BU7" s="80"/>
      <c r="BV7" s="80"/>
      <c r="BW7" s="80"/>
      <c r="BX7" s="80"/>
      <c r="BY7" s="81"/>
    </row>
    <row r="8" spans="1:78" ht="18.75" customHeight="1" x14ac:dyDescent="0.2">
      <c r="A8" s="2"/>
      <c r="B8" s="77" t="str">
        <f>データ!I6</f>
        <v>法適用</v>
      </c>
      <c r="C8" s="77"/>
      <c r="D8" s="77"/>
      <c r="E8" s="77"/>
      <c r="F8" s="77"/>
      <c r="G8" s="77"/>
      <c r="H8" s="77"/>
      <c r="I8" s="77" t="str">
        <f>データ!J6</f>
        <v>下水道事業</v>
      </c>
      <c r="J8" s="77"/>
      <c r="K8" s="77"/>
      <c r="L8" s="77"/>
      <c r="M8" s="77"/>
      <c r="N8" s="77"/>
      <c r="O8" s="77"/>
      <c r="P8" s="77" t="str">
        <f>データ!K6</f>
        <v>特定環境保全公共下水道</v>
      </c>
      <c r="Q8" s="77"/>
      <c r="R8" s="77"/>
      <c r="S8" s="77"/>
      <c r="T8" s="77"/>
      <c r="U8" s="77"/>
      <c r="V8" s="77"/>
      <c r="W8" s="77" t="str">
        <f>データ!L6</f>
        <v>D1</v>
      </c>
      <c r="X8" s="77"/>
      <c r="Y8" s="77"/>
      <c r="Z8" s="77"/>
      <c r="AA8" s="77"/>
      <c r="AB8" s="77"/>
      <c r="AC8" s="77"/>
      <c r="AD8" s="78" t="str">
        <f>データ!$M$6</f>
        <v>非設置</v>
      </c>
      <c r="AE8" s="78"/>
      <c r="AF8" s="78"/>
      <c r="AG8" s="78"/>
      <c r="AH8" s="78"/>
      <c r="AI8" s="78"/>
      <c r="AJ8" s="78"/>
      <c r="AK8" s="3"/>
      <c r="AL8" s="62">
        <f>データ!S6</f>
        <v>22563</v>
      </c>
      <c r="AM8" s="62"/>
      <c r="AN8" s="62"/>
      <c r="AO8" s="62"/>
      <c r="AP8" s="62"/>
      <c r="AQ8" s="62"/>
      <c r="AR8" s="62"/>
      <c r="AS8" s="62"/>
      <c r="AT8" s="63">
        <f>データ!T6</f>
        <v>20.46</v>
      </c>
      <c r="AU8" s="63"/>
      <c r="AV8" s="63"/>
      <c r="AW8" s="63"/>
      <c r="AX8" s="63"/>
      <c r="AY8" s="63"/>
      <c r="AZ8" s="63"/>
      <c r="BA8" s="63"/>
      <c r="BB8" s="63">
        <f>データ!U6</f>
        <v>1102.79</v>
      </c>
      <c r="BC8" s="63"/>
      <c r="BD8" s="63"/>
      <c r="BE8" s="63"/>
      <c r="BF8" s="63"/>
      <c r="BG8" s="63"/>
      <c r="BH8" s="63"/>
      <c r="BI8" s="63"/>
      <c r="BJ8" s="3"/>
      <c r="BK8" s="3"/>
      <c r="BL8" s="73" t="s">
        <v>17</v>
      </c>
      <c r="BM8" s="74"/>
      <c r="BN8" s="75" t="s">
        <v>23</v>
      </c>
      <c r="BO8" s="75"/>
      <c r="BP8" s="75"/>
      <c r="BQ8" s="75"/>
      <c r="BR8" s="75"/>
      <c r="BS8" s="75"/>
      <c r="BT8" s="75"/>
      <c r="BU8" s="75"/>
      <c r="BV8" s="75"/>
      <c r="BW8" s="75"/>
      <c r="BX8" s="75"/>
      <c r="BY8" s="76"/>
    </row>
    <row r="9" spans="1:78" ht="18.75" customHeight="1" x14ac:dyDescent="0.2">
      <c r="A9" s="2"/>
      <c r="B9" s="68" t="s">
        <v>25</v>
      </c>
      <c r="C9" s="68"/>
      <c r="D9" s="68"/>
      <c r="E9" s="68"/>
      <c r="F9" s="68"/>
      <c r="G9" s="68"/>
      <c r="H9" s="68"/>
      <c r="I9" s="68" t="s">
        <v>26</v>
      </c>
      <c r="J9" s="68"/>
      <c r="K9" s="68"/>
      <c r="L9" s="68"/>
      <c r="M9" s="68"/>
      <c r="N9" s="68"/>
      <c r="O9" s="68"/>
      <c r="P9" s="68" t="s">
        <v>28</v>
      </c>
      <c r="Q9" s="68"/>
      <c r="R9" s="68"/>
      <c r="S9" s="68"/>
      <c r="T9" s="68"/>
      <c r="U9" s="68"/>
      <c r="V9" s="68"/>
      <c r="W9" s="68" t="s">
        <v>29</v>
      </c>
      <c r="X9" s="68"/>
      <c r="Y9" s="68"/>
      <c r="Z9" s="68"/>
      <c r="AA9" s="68"/>
      <c r="AB9" s="68"/>
      <c r="AC9" s="68"/>
      <c r="AD9" s="68" t="s">
        <v>24</v>
      </c>
      <c r="AE9" s="68"/>
      <c r="AF9" s="68"/>
      <c r="AG9" s="68"/>
      <c r="AH9" s="68"/>
      <c r="AI9" s="68"/>
      <c r="AJ9" s="68"/>
      <c r="AK9" s="3"/>
      <c r="AL9" s="68" t="s">
        <v>32</v>
      </c>
      <c r="AM9" s="68"/>
      <c r="AN9" s="68"/>
      <c r="AO9" s="68"/>
      <c r="AP9" s="68"/>
      <c r="AQ9" s="68"/>
      <c r="AR9" s="68"/>
      <c r="AS9" s="68"/>
      <c r="AT9" s="68" t="s">
        <v>33</v>
      </c>
      <c r="AU9" s="68"/>
      <c r="AV9" s="68"/>
      <c r="AW9" s="68"/>
      <c r="AX9" s="68"/>
      <c r="AY9" s="68"/>
      <c r="AZ9" s="68"/>
      <c r="BA9" s="68"/>
      <c r="BB9" s="68" t="s">
        <v>6</v>
      </c>
      <c r="BC9" s="68"/>
      <c r="BD9" s="68"/>
      <c r="BE9" s="68"/>
      <c r="BF9" s="68"/>
      <c r="BG9" s="68"/>
      <c r="BH9" s="68"/>
      <c r="BI9" s="68"/>
      <c r="BJ9" s="3"/>
      <c r="BK9" s="3"/>
      <c r="BL9" s="69" t="s">
        <v>34</v>
      </c>
      <c r="BM9" s="70"/>
      <c r="BN9" s="71" t="s">
        <v>37</v>
      </c>
      <c r="BO9" s="71"/>
      <c r="BP9" s="71"/>
      <c r="BQ9" s="71"/>
      <c r="BR9" s="71"/>
      <c r="BS9" s="71"/>
      <c r="BT9" s="71"/>
      <c r="BU9" s="71"/>
      <c r="BV9" s="71"/>
      <c r="BW9" s="71"/>
      <c r="BX9" s="71"/>
      <c r="BY9" s="72"/>
    </row>
    <row r="10" spans="1:78" ht="18.75" customHeight="1" x14ac:dyDescent="0.2">
      <c r="A10" s="2"/>
      <c r="B10" s="63" t="str">
        <f>データ!N6</f>
        <v>-</v>
      </c>
      <c r="C10" s="63"/>
      <c r="D10" s="63"/>
      <c r="E10" s="63"/>
      <c r="F10" s="63"/>
      <c r="G10" s="63"/>
      <c r="H10" s="63"/>
      <c r="I10" s="63">
        <f>データ!O6</f>
        <v>93.88</v>
      </c>
      <c r="J10" s="63"/>
      <c r="K10" s="63"/>
      <c r="L10" s="63"/>
      <c r="M10" s="63"/>
      <c r="N10" s="63"/>
      <c r="O10" s="63"/>
      <c r="P10" s="63">
        <f>データ!P6</f>
        <v>9.2899999999999991</v>
      </c>
      <c r="Q10" s="63"/>
      <c r="R10" s="63"/>
      <c r="S10" s="63"/>
      <c r="T10" s="63"/>
      <c r="U10" s="63"/>
      <c r="V10" s="63"/>
      <c r="W10" s="63">
        <f>データ!Q6</f>
        <v>100</v>
      </c>
      <c r="X10" s="63"/>
      <c r="Y10" s="63"/>
      <c r="Z10" s="63"/>
      <c r="AA10" s="63"/>
      <c r="AB10" s="63"/>
      <c r="AC10" s="63"/>
      <c r="AD10" s="62">
        <f>データ!R6</f>
        <v>2310</v>
      </c>
      <c r="AE10" s="62"/>
      <c r="AF10" s="62"/>
      <c r="AG10" s="62"/>
      <c r="AH10" s="62"/>
      <c r="AI10" s="62"/>
      <c r="AJ10" s="62"/>
      <c r="AK10" s="2"/>
      <c r="AL10" s="62">
        <f>データ!V6</f>
        <v>2095</v>
      </c>
      <c r="AM10" s="62"/>
      <c r="AN10" s="62"/>
      <c r="AO10" s="62"/>
      <c r="AP10" s="62"/>
      <c r="AQ10" s="62"/>
      <c r="AR10" s="62"/>
      <c r="AS10" s="62"/>
      <c r="AT10" s="63">
        <f>データ!W6</f>
        <v>0.62</v>
      </c>
      <c r="AU10" s="63"/>
      <c r="AV10" s="63"/>
      <c r="AW10" s="63"/>
      <c r="AX10" s="63"/>
      <c r="AY10" s="63"/>
      <c r="AZ10" s="63"/>
      <c r="BA10" s="63"/>
      <c r="BB10" s="63">
        <f>データ!X6</f>
        <v>3379.03</v>
      </c>
      <c r="BC10" s="63"/>
      <c r="BD10" s="63"/>
      <c r="BE10" s="63"/>
      <c r="BF10" s="63"/>
      <c r="BG10" s="63"/>
      <c r="BH10" s="63"/>
      <c r="BI10" s="63"/>
      <c r="BJ10" s="2"/>
      <c r="BK10" s="2"/>
      <c r="BL10" s="64" t="s">
        <v>38</v>
      </c>
      <c r="BM10" s="65"/>
      <c r="BN10" s="66" t="s">
        <v>39</v>
      </c>
      <c r="BO10" s="66"/>
      <c r="BP10" s="66"/>
      <c r="BQ10" s="66"/>
      <c r="BR10" s="66"/>
      <c r="BS10" s="66"/>
      <c r="BT10" s="66"/>
      <c r="BU10" s="66"/>
      <c r="BV10" s="66"/>
      <c r="BW10" s="66"/>
      <c r="BX10" s="66"/>
      <c r="BY10" s="6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40</v>
      </c>
      <c r="BM11" s="30"/>
      <c r="BN11" s="30"/>
      <c r="BO11" s="30"/>
      <c r="BP11" s="30"/>
      <c r="BQ11" s="30"/>
      <c r="BR11" s="30"/>
      <c r="BS11" s="30"/>
      <c r="BT11" s="30"/>
      <c r="BU11" s="30"/>
      <c r="BV11" s="30"/>
      <c r="BW11" s="30"/>
      <c r="BX11" s="30"/>
      <c r="BY11" s="30"/>
      <c r="BZ11" s="3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2">
      <c r="A14" s="2"/>
      <c r="B14" s="32" t="s">
        <v>31</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113</v>
      </c>
      <c r="BM16" s="45"/>
      <c r="BN16" s="45"/>
      <c r="BO16" s="45"/>
      <c r="BP16" s="45"/>
      <c r="BQ16" s="45"/>
      <c r="BR16" s="45"/>
      <c r="BS16" s="45"/>
      <c r="BT16" s="45"/>
      <c r="BU16" s="45"/>
      <c r="BV16" s="45"/>
      <c r="BW16" s="45"/>
      <c r="BX16" s="45"/>
      <c r="BY16" s="45"/>
      <c r="BZ16" s="4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43</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50" t="s">
        <v>2</v>
      </c>
      <c r="BM47" s="51"/>
      <c r="BN47" s="51"/>
      <c r="BO47" s="51"/>
      <c r="BP47" s="51"/>
      <c r="BQ47" s="51"/>
      <c r="BR47" s="51"/>
      <c r="BS47" s="51"/>
      <c r="BT47" s="51"/>
      <c r="BU47" s="51"/>
      <c r="BV47" s="51"/>
      <c r="BW47" s="51"/>
      <c r="BX47" s="51"/>
      <c r="BY47" s="51"/>
      <c r="BZ47" s="5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50"/>
      <c r="BM48" s="51"/>
      <c r="BN48" s="51"/>
      <c r="BO48" s="51"/>
      <c r="BP48" s="51"/>
      <c r="BQ48" s="51"/>
      <c r="BR48" s="51"/>
      <c r="BS48" s="51"/>
      <c r="BT48" s="51"/>
      <c r="BU48" s="51"/>
      <c r="BV48" s="51"/>
      <c r="BW48" s="51"/>
      <c r="BX48" s="51"/>
      <c r="BY48" s="51"/>
      <c r="BZ48" s="5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50"/>
      <c r="BM49" s="51"/>
      <c r="BN49" s="51"/>
      <c r="BO49" s="51"/>
      <c r="BP49" s="51"/>
      <c r="BQ49" s="51"/>
      <c r="BR49" s="51"/>
      <c r="BS49" s="51"/>
      <c r="BT49" s="51"/>
      <c r="BU49" s="51"/>
      <c r="BV49" s="51"/>
      <c r="BW49" s="51"/>
      <c r="BX49" s="51"/>
      <c r="BY49" s="51"/>
      <c r="BZ49" s="5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50"/>
      <c r="BM50" s="51"/>
      <c r="BN50" s="51"/>
      <c r="BO50" s="51"/>
      <c r="BP50" s="51"/>
      <c r="BQ50" s="51"/>
      <c r="BR50" s="51"/>
      <c r="BS50" s="51"/>
      <c r="BT50" s="51"/>
      <c r="BU50" s="51"/>
      <c r="BV50" s="51"/>
      <c r="BW50" s="51"/>
      <c r="BX50" s="51"/>
      <c r="BY50" s="51"/>
      <c r="BZ50" s="5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50"/>
      <c r="BM51" s="51"/>
      <c r="BN51" s="51"/>
      <c r="BO51" s="51"/>
      <c r="BP51" s="51"/>
      <c r="BQ51" s="51"/>
      <c r="BR51" s="51"/>
      <c r="BS51" s="51"/>
      <c r="BT51" s="51"/>
      <c r="BU51" s="51"/>
      <c r="BV51" s="51"/>
      <c r="BW51" s="51"/>
      <c r="BX51" s="51"/>
      <c r="BY51" s="51"/>
      <c r="BZ51" s="5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50"/>
      <c r="BM52" s="51"/>
      <c r="BN52" s="51"/>
      <c r="BO52" s="51"/>
      <c r="BP52" s="51"/>
      <c r="BQ52" s="51"/>
      <c r="BR52" s="51"/>
      <c r="BS52" s="51"/>
      <c r="BT52" s="51"/>
      <c r="BU52" s="51"/>
      <c r="BV52" s="51"/>
      <c r="BW52" s="51"/>
      <c r="BX52" s="51"/>
      <c r="BY52" s="51"/>
      <c r="BZ52" s="5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50"/>
      <c r="BM53" s="51"/>
      <c r="BN53" s="51"/>
      <c r="BO53" s="51"/>
      <c r="BP53" s="51"/>
      <c r="BQ53" s="51"/>
      <c r="BR53" s="51"/>
      <c r="BS53" s="51"/>
      <c r="BT53" s="51"/>
      <c r="BU53" s="51"/>
      <c r="BV53" s="51"/>
      <c r="BW53" s="51"/>
      <c r="BX53" s="51"/>
      <c r="BY53" s="51"/>
      <c r="BZ53" s="5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50"/>
      <c r="BM54" s="51"/>
      <c r="BN54" s="51"/>
      <c r="BO54" s="51"/>
      <c r="BP54" s="51"/>
      <c r="BQ54" s="51"/>
      <c r="BR54" s="51"/>
      <c r="BS54" s="51"/>
      <c r="BT54" s="51"/>
      <c r="BU54" s="51"/>
      <c r="BV54" s="51"/>
      <c r="BW54" s="51"/>
      <c r="BX54" s="51"/>
      <c r="BY54" s="51"/>
      <c r="BZ54" s="5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50"/>
      <c r="BM55" s="51"/>
      <c r="BN55" s="51"/>
      <c r="BO55" s="51"/>
      <c r="BP55" s="51"/>
      <c r="BQ55" s="51"/>
      <c r="BR55" s="51"/>
      <c r="BS55" s="51"/>
      <c r="BT55" s="51"/>
      <c r="BU55" s="51"/>
      <c r="BV55" s="51"/>
      <c r="BW55" s="51"/>
      <c r="BX55" s="51"/>
      <c r="BY55" s="51"/>
      <c r="BZ55" s="52"/>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50"/>
      <c r="BM56" s="51"/>
      <c r="BN56" s="51"/>
      <c r="BO56" s="51"/>
      <c r="BP56" s="51"/>
      <c r="BQ56" s="51"/>
      <c r="BR56" s="51"/>
      <c r="BS56" s="51"/>
      <c r="BT56" s="51"/>
      <c r="BU56" s="51"/>
      <c r="BV56" s="51"/>
      <c r="BW56" s="51"/>
      <c r="BX56" s="51"/>
      <c r="BY56" s="51"/>
      <c r="BZ56" s="52"/>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50"/>
      <c r="BM57" s="51"/>
      <c r="BN57" s="51"/>
      <c r="BO57" s="51"/>
      <c r="BP57" s="51"/>
      <c r="BQ57" s="51"/>
      <c r="BR57" s="51"/>
      <c r="BS57" s="51"/>
      <c r="BT57" s="51"/>
      <c r="BU57" s="51"/>
      <c r="BV57" s="51"/>
      <c r="BW57" s="51"/>
      <c r="BX57" s="51"/>
      <c r="BY57" s="51"/>
      <c r="BZ57" s="52"/>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50"/>
      <c r="BM58" s="51"/>
      <c r="BN58" s="51"/>
      <c r="BO58" s="51"/>
      <c r="BP58" s="51"/>
      <c r="BQ58" s="51"/>
      <c r="BR58" s="51"/>
      <c r="BS58" s="51"/>
      <c r="BT58" s="51"/>
      <c r="BU58" s="51"/>
      <c r="BV58" s="51"/>
      <c r="BW58" s="51"/>
      <c r="BX58" s="51"/>
      <c r="BY58" s="51"/>
      <c r="BZ58" s="52"/>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50"/>
      <c r="BM59" s="51"/>
      <c r="BN59" s="51"/>
      <c r="BO59" s="51"/>
      <c r="BP59" s="51"/>
      <c r="BQ59" s="51"/>
      <c r="BR59" s="51"/>
      <c r="BS59" s="51"/>
      <c r="BT59" s="51"/>
      <c r="BU59" s="51"/>
      <c r="BV59" s="51"/>
      <c r="BW59" s="51"/>
      <c r="BX59" s="51"/>
      <c r="BY59" s="51"/>
      <c r="BZ59" s="52"/>
    </row>
    <row r="60" spans="1:78" ht="13.5" customHeight="1" x14ac:dyDescent="0.2">
      <c r="A60" s="2"/>
      <c r="B60" s="35" t="s">
        <v>14</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50"/>
      <c r="BM60" s="51"/>
      <c r="BN60" s="51"/>
      <c r="BO60" s="51"/>
      <c r="BP60" s="51"/>
      <c r="BQ60" s="51"/>
      <c r="BR60" s="51"/>
      <c r="BS60" s="51"/>
      <c r="BT60" s="51"/>
      <c r="BU60" s="51"/>
      <c r="BV60" s="51"/>
      <c r="BW60" s="51"/>
      <c r="BX60" s="51"/>
      <c r="BY60" s="51"/>
      <c r="BZ60" s="52"/>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50"/>
      <c r="BM61" s="51"/>
      <c r="BN61" s="51"/>
      <c r="BO61" s="51"/>
      <c r="BP61" s="51"/>
      <c r="BQ61" s="51"/>
      <c r="BR61" s="51"/>
      <c r="BS61" s="51"/>
      <c r="BT61" s="51"/>
      <c r="BU61" s="51"/>
      <c r="BV61" s="51"/>
      <c r="BW61" s="51"/>
      <c r="BX61" s="51"/>
      <c r="BY61" s="51"/>
      <c r="BZ61" s="5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50"/>
      <c r="BM62" s="51"/>
      <c r="BN62" s="51"/>
      <c r="BO62" s="51"/>
      <c r="BP62" s="51"/>
      <c r="BQ62" s="51"/>
      <c r="BR62" s="51"/>
      <c r="BS62" s="51"/>
      <c r="BT62" s="51"/>
      <c r="BU62" s="51"/>
      <c r="BV62" s="51"/>
      <c r="BW62" s="51"/>
      <c r="BX62" s="51"/>
      <c r="BY62" s="51"/>
      <c r="BZ62" s="5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53"/>
      <c r="BM63" s="54"/>
      <c r="BN63" s="54"/>
      <c r="BO63" s="54"/>
      <c r="BP63" s="54"/>
      <c r="BQ63" s="54"/>
      <c r="BR63" s="54"/>
      <c r="BS63" s="54"/>
      <c r="BT63" s="54"/>
      <c r="BU63" s="54"/>
      <c r="BV63" s="54"/>
      <c r="BW63" s="54"/>
      <c r="BX63" s="54"/>
      <c r="BY63" s="54"/>
      <c r="BZ63" s="5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13</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56" t="s">
        <v>36</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56"/>
      <c r="BM80" s="57"/>
      <c r="BN80" s="57"/>
      <c r="BO80" s="57"/>
      <c r="BP80" s="57"/>
      <c r="BQ80" s="57"/>
      <c r="BR80" s="57"/>
      <c r="BS80" s="57"/>
      <c r="BT80" s="57"/>
      <c r="BU80" s="57"/>
      <c r="BV80" s="57"/>
      <c r="BW80" s="57"/>
      <c r="BX80" s="57"/>
      <c r="BY80" s="57"/>
      <c r="BZ80" s="58"/>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56"/>
      <c r="BM81" s="57"/>
      <c r="BN81" s="57"/>
      <c r="BO81" s="57"/>
      <c r="BP81" s="57"/>
      <c r="BQ81" s="57"/>
      <c r="BR81" s="57"/>
      <c r="BS81" s="57"/>
      <c r="BT81" s="57"/>
      <c r="BU81" s="57"/>
      <c r="BV81" s="57"/>
      <c r="BW81" s="57"/>
      <c r="BX81" s="57"/>
      <c r="BY81" s="57"/>
      <c r="BZ81" s="58"/>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9"/>
      <c r="BM82" s="60"/>
      <c r="BN82" s="60"/>
      <c r="BO82" s="60"/>
      <c r="BP82" s="60"/>
      <c r="BQ82" s="60"/>
      <c r="BR82" s="60"/>
      <c r="BS82" s="60"/>
      <c r="BT82" s="60"/>
      <c r="BU82" s="60"/>
      <c r="BV82" s="60"/>
      <c r="BW82" s="60"/>
      <c r="BX82" s="60"/>
      <c r="BY82" s="60"/>
      <c r="BZ82" s="61"/>
    </row>
    <row r="83" spans="1:78" x14ac:dyDescent="0.2">
      <c r="C83" s="28" t="s">
        <v>44</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2">
      <c r="B84" s="6" t="s">
        <v>45</v>
      </c>
      <c r="C84" s="6"/>
      <c r="D84" s="6"/>
      <c r="E84" s="6" t="s">
        <v>47</v>
      </c>
      <c r="F84" s="6" t="s">
        <v>48</v>
      </c>
      <c r="G84" s="6" t="s">
        <v>49</v>
      </c>
      <c r="H84" s="6" t="s">
        <v>42</v>
      </c>
      <c r="I84" s="6" t="s">
        <v>12</v>
      </c>
      <c r="J84" s="6" t="s">
        <v>50</v>
      </c>
      <c r="K84" s="6" t="s">
        <v>51</v>
      </c>
      <c r="L84" s="6" t="s">
        <v>5</v>
      </c>
      <c r="M84" s="6" t="s">
        <v>35</v>
      </c>
      <c r="N84" s="6" t="s">
        <v>53</v>
      </c>
      <c r="O84" s="6" t="s">
        <v>55</v>
      </c>
    </row>
    <row r="85" spans="1:78" hidden="1" x14ac:dyDescent="0.2">
      <c r="B85" s="6"/>
      <c r="C85" s="6"/>
      <c r="D85" s="6"/>
      <c r="E85" s="6" t="str">
        <f>データ!AI6</f>
        <v>【105.09】</v>
      </c>
      <c r="F85" s="6" t="str">
        <f>データ!AT6</f>
        <v>【65.73】</v>
      </c>
      <c r="G85" s="6" t="str">
        <f>データ!BE6</f>
        <v>【48.91】</v>
      </c>
      <c r="H85" s="6" t="str">
        <f>データ!BP6</f>
        <v>【1,156.82】</v>
      </c>
      <c r="I85" s="6" t="str">
        <f>データ!CA6</f>
        <v>【75.33】</v>
      </c>
      <c r="J85" s="6" t="str">
        <f>データ!CL6</f>
        <v>【215.73】</v>
      </c>
      <c r="K85" s="6" t="str">
        <f>データ!CW6</f>
        <v>【43.28】</v>
      </c>
      <c r="L85" s="6" t="str">
        <f>データ!DH6</f>
        <v>【86.21】</v>
      </c>
      <c r="M85" s="6" t="str">
        <f>データ!DS6</f>
        <v>【29.62】</v>
      </c>
      <c r="N85" s="6" t="str">
        <f>データ!ED6</f>
        <v>【0.09】</v>
      </c>
      <c r="O85" s="6" t="str">
        <f>データ!EO6</f>
        <v>【0.11】</v>
      </c>
    </row>
  </sheetData>
  <sheetProtection algorithmName="SHA-512" hashValue="MOBdbVarpTZwNlYtxcOM4SFoL+y2vYQGOyIEyNwyEh5UpX8HO55bLgNFvRSYTdzct8T1mgM0+epz5ryBoTiFIg==" saltValue="bydr6CjYqGvyKmZ4Y6iel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22</v>
      </c>
      <c r="B3" s="16" t="s">
        <v>3</v>
      </c>
      <c r="C3" s="16" t="s">
        <v>59</v>
      </c>
      <c r="D3" s="16" t="s">
        <v>60</v>
      </c>
      <c r="E3" s="16" t="s">
        <v>8</v>
      </c>
      <c r="F3" s="16" t="s">
        <v>7</v>
      </c>
      <c r="G3" s="16" t="s">
        <v>27</v>
      </c>
      <c r="H3" s="83" t="s">
        <v>61</v>
      </c>
      <c r="I3" s="84"/>
      <c r="J3" s="84"/>
      <c r="K3" s="84"/>
      <c r="L3" s="84"/>
      <c r="M3" s="84"/>
      <c r="N3" s="84"/>
      <c r="O3" s="84"/>
      <c r="P3" s="84"/>
      <c r="Q3" s="84"/>
      <c r="R3" s="84"/>
      <c r="S3" s="84"/>
      <c r="T3" s="84"/>
      <c r="U3" s="84"/>
      <c r="V3" s="84"/>
      <c r="W3" s="84"/>
      <c r="X3" s="85"/>
      <c r="Y3" s="89" t="s">
        <v>54</v>
      </c>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t="s">
        <v>14</v>
      </c>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c r="EO3" s="90"/>
    </row>
    <row r="4" spans="1:148" x14ac:dyDescent="0.2">
      <c r="A4" s="14" t="s">
        <v>62</v>
      </c>
      <c r="B4" s="17"/>
      <c r="C4" s="17"/>
      <c r="D4" s="17"/>
      <c r="E4" s="17"/>
      <c r="F4" s="17"/>
      <c r="G4" s="17"/>
      <c r="H4" s="86"/>
      <c r="I4" s="87"/>
      <c r="J4" s="87"/>
      <c r="K4" s="87"/>
      <c r="L4" s="87"/>
      <c r="M4" s="87"/>
      <c r="N4" s="87"/>
      <c r="O4" s="87"/>
      <c r="P4" s="87"/>
      <c r="Q4" s="87"/>
      <c r="R4" s="87"/>
      <c r="S4" s="87"/>
      <c r="T4" s="87"/>
      <c r="U4" s="87"/>
      <c r="V4" s="87"/>
      <c r="W4" s="87"/>
      <c r="X4" s="88"/>
      <c r="Y4" s="90" t="s">
        <v>52</v>
      </c>
      <c r="Z4" s="90"/>
      <c r="AA4" s="90"/>
      <c r="AB4" s="90"/>
      <c r="AC4" s="90"/>
      <c r="AD4" s="90"/>
      <c r="AE4" s="90"/>
      <c r="AF4" s="90"/>
      <c r="AG4" s="90"/>
      <c r="AH4" s="90"/>
      <c r="AI4" s="90"/>
      <c r="AJ4" s="90" t="s">
        <v>46</v>
      </c>
      <c r="AK4" s="90"/>
      <c r="AL4" s="90"/>
      <c r="AM4" s="90"/>
      <c r="AN4" s="90"/>
      <c r="AO4" s="90"/>
      <c r="AP4" s="90"/>
      <c r="AQ4" s="90"/>
      <c r="AR4" s="90"/>
      <c r="AS4" s="90"/>
      <c r="AT4" s="90"/>
      <c r="AU4" s="90" t="s">
        <v>30</v>
      </c>
      <c r="AV4" s="90"/>
      <c r="AW4" s="90"/>
      <c r="AX4" s="90"/>
      <c r="AY4" s="90"/>
      <c r="AZ4" s="90"/>
      <c r="BA4" s="90"/>
      <c r="BB4" s="90"/>
      <c r="BC4" s="90"/>
      <c r="BD4" s="90"/>
      <c r="BE4" s="90"/>
      <c r="BF4" s="90" t="s">
        <v>64</v>
      </c>
      <c r="BG4" s="90"/>
      <c r="BH4" s="90"/>
      <c r="BI4" s="90"/>
      <c r="BJ4" s="90"/>
      <c r="BK4" s="90"/>
      <c r="BL4" s="90"/>
      <c r="BM4" s="90"/>
      <c r="BN4" s="90"/>
      <c r="BO4" s="90"/>
      <c r="BP4" s="90"/>
      <c r="BQ4" s="90" t="s">
        <v>0</v>
      </c>
      <c r="BR4" s="90"/>
      <c r="BS4" s="90"/>
      <c r="BT4" s="90"/>
      <c r="BU4" s="90"/>
      <c r="BV4" s="90"/>
      <c r="BW4" s="90"/>
      <c r="BX4" s="90"/>
      <c r="BY4" s="90"/>
      <c r="BZ4" s="90"/>
      <c r="CA4" s="90"/>
      <c r="CB4" s="90" t="s">
        <v>63</v>
      </c>
      <c r="CC4" s="90"/>
      <c r="CD4" s="90"/>
      <c r="CE4" s="90"/>
      <c r="CF4" s="90"/>
      <c r="CG4" s="90"/>
      <c r="CH4" s="90"/>
      <c r="CI4" s="90"/>
      <c r="CJ4" s="90"/>
      <c r="CK4" s="90"/>
      <c r="CL4" s="90"/>
      <c r="CM4" s="90" t="s">
        <v>66</v>
      </c>
      <c r="CN4" s="90"/>
      <c r="CO4" s="90"/>
      <c r="CP4" s="90"/>
      <c r="CQ4" s="90"/>
      <c r="CR4" s="90"/>
      <c r="CS4" s="90"/>
      <c r="CT4" s="90"/>
      <c r="CU4" s="90"/>
      <c r="CV4" s="90"/>
      <c r="CW4" s="90"/>
      <c r="CX4" s="90" t="s">
        <v>67</v>
      </c>
      <c r="CY4" s="90"/>
      <c r="CZ4" s="90"/>
      <c r="DA4" s="90"/>
      <c r="DB4" s="90"/>
      <c r="DC4" s="90"/>
      <c r="DD4" s="90"/>
      <c r="DE4" s="90"/>
      <c r="DF4" s="90"/>
      <c r="DG4" s="90"/>
      <c r="DH4" s="90"/>
      <c r="DI4" s="90" t="s">
        <v>68</v>
      </c>
      <c r="DJ4" s="90"/>
      <c r="DK4" s="90"/>
      <c r="DL4" s="90"/>
      <c r="DM4" s="90"/>
      <c r="DN4" s="90"/>
      <c r="DO4" s="90"/>
      <c r="DP4" s="90"/>
      <c r="DQ4" s="90"/>
      <c r="DR4" s="90"/>
      <c r="DS4" s="90"/>
      <c r="DT4" s="90" t="s">
        <v>69</v>
      </c>
      <c r="DU4" s="90"/>
      <c r="DV4" s="90"/>
      <c r="DW4" s="90"/>
      <c r="DX4" s="90"/>
      <c r="DY4" s="90"/>
      <c r="DZ4" s="90"/>
      <c r="EA4" s="90"/>
      <c r="EB4" s="90"/>
      <c r="EC4" s="90"/>
      <c r="ED4" s="90"/>
      <c r="EE4" s="90" t="s">
        <v>70</v>
      </c>
      <c r="EF4" s="90"/>
      <c r="EG4" s="90"/>
      <c r="EH4" s="90"/>
      <c r="EI4" s="90"/>
      <c r="EJ4" s="90"/>
      <c r="EK4" s="90"/>
      <c r="EL4" s="90"/>
      <c r="EM4" s="90"/>
      <c r="EN4" s="90"/>
      <c r="EO4" s="90"/>
    </row>
    <row r="5" spans="1:148" x14ac:dyDescent="0.2">
      <c r="A5" s="14" t="s">
        <v>71</v>
      </c>
      <c r="B5" s="18"/>
      <c r="C5" s="18"/>
      <c r="D5" s="18"/>
      <c r="E5" s="18"/>
      <c r="F5" s="18"/>
      <c r="G5" s="18"/>
      <c r="H5" s="22" t="s">
        <v>58</v>
      </c>
      <c r="I5" s="22" t="s">
        <v>72</v>
      </c>
      <c r="J5" s="22" t="s">
        <v>73</v>
      </c>
      <c r="K5" s="22" t="s">
        <v>74</v>
      </c>
      <c r="L5" s="22" t="s">
        <v>75</v>
      </c>
      <c r="M5" s="22" t="s">
        <v>9</v>
      </c>
      <c r="N5" s="22" t="s">
        <v>76</v>
      </c>
      <c r="O5" s="22" t="s">
        <v>77</v>
      </c>
      <c r="P5" s="22" t="s">
        <v>78</v>
      </c>
      <c r="Q5" s="22" t="s">
        <v>79</v>
      </c>
      <c r="R5" s="22" t="s">
        <v>80</v>
      </c>
      <c r="S5" s="22" t="s">
        <v>81</v>
      </c>
      <c r="T5" s="22" t="s">
        <v>82</v>
      </c>
      <c r="U5" s="22" t="s">
        <v>65</v>
      </c>
      <c r="V5" s="22" t="s">
        <v>83</v>
      </c>
      <c r="W5" s="22" t="s">
        <v>84</v>
      </c>
      <c r="X5" s="22" t="s">
        <v>85</v>
      </c>
      <c r="Y5" s="22" t="s">
        <v>86</v>
      </c>
      <c r="Z5" s="22" t="s">
        <v>87</v>
      </c>
      <c r="AA5" s="22" t="s">
        <v>88</v>
      </c>
      <c r="AB5" s="22" t="s">
        <v>89</v>
      </c>
      <c r="AC5" s="22" t="s">
        <v>90</v>
      </c>
      <c r="AD5" s="22" t="s">
        <v>92</v>
      </c>
      <c r="AE5" s="22" t="s">
        <v>93</v>
      </c>
      <c r="AF5" s="22" t="s">
        <v>94</v>
      </c>
      <c r="AG5" s="22" t="s">
        <v>95</v>
      </c>
      <c r="AH5" s="22" t="s">
        <v>96</v>
      </c>
      <c r="AI5" s="22" t="s">
        <v>45</v>
      </c>
      <c r="AJ5" s="22" t="s">
        <v>86</v>
      </c>
      <c r="AK5" s="22" t="s">
        <v>87</v>
      </c>
      <c r="AL5" s="22" t="s">
        <v>88</v>
      </c>
      <c r="AM5" s="22" t="s">
        <v>89</v>
      </c>
      <c r="AN5" s="22" t="s">
        <v>90</v>
      </c>
      <c r="AO5" s="22" t="s">
        <v>92</v>
      </c>
      <c r="AP5" s="22" t="s">
        <v>93</v>
      </c>
      <c r="AQ5" s="22" t="s">
        <v>94</v>
      </c>
      <c r="AR5" s="22" t="s">
        <v>95</v>
      </c>
      <c r="AS5" s="22" t="s">
        <v>96</v>
      </c>
      <c r="AT5" s="22" t="s">
        <v>91</v>
      </c>
      <c r="AU5" s="22" t="s">
        <v>86</v>
      </c>
      <c r="AV5" s="22" t="s">
        <v>87</v>
      </c>
      <c r="AW5" s="22" t="s">
        <v>88</v>
      </c>
      <c r="AX5" s="22" t="s">
        <v>89</v>
      </c>
      <c r="AY5" s="22" t="s">
        <v>90</v>
      </c>
      <c r="AZ5" s="22" t="s">
        <v>92</v>
      </c>
      <c r="BA5" s="22" t="s">
        <v>93</v>
      </c>
      <c r="BB5" s="22" t="s">
        <v>94</v>
      </c>
      <c r="BC5" s="22" t="s">
        <v>95</v>
      </c>
      <c r="BD5" s="22" t="s">
        <v>96</v>
      </c>
      <c r="BE5" s="22" t="s">
        <v>91</v>
      </c>
      <c r="BF5" s="22" t="s">
        <v>86</v>
      </c>
      <c r="BG5" s="22" t="s">
        <v>87</v>
      </c>
      <c r="BH5" s="22" t="s">
        <v>88</v>
      </c>
      <c r="BI5" s="22" t="s">
        <v>89</v>
      </c>
      <c r="BJ5" s="22" t="s">
        <v>90</v>
      </c>
      <c r="BK5" s="22" t="s">
        <v>92</v>
      </c>
      <c r="BL5" s="22" t="s">
        <v>93</v>
      </c>
      <c r="BM5" s="22" t="s">
        <v>94</v>
      </c>
      <c r="BN5" s="22" t="s">
        <v>95</v>
      </c>
      <c r="BO5" s="22" t="s">
        <v>96</v>
      </c>
      <c r="BP5" s="22" t="s">
        <v>91</v>
      </c>
      <c r="BQ5" s="22" t="s">
        <v>86</v>
      </c>
      <c r="BR5" s="22" t="s">
        <v>87</v>
      </c>
      <c r="BS5" s="22" t="s">
        <v>88</v>
      </c>
      <c r="BT5" s="22" t="s">
        <v>89</v>
      </c>
      <c r="BU5" s="22" t="s">
        <v>90</v>
      </c>
      <c r="BV5" s="22" t="s">
        <v>92</v>
      </c>
      <c r="BW5" s="22" t="s">
        <v>93</v>
      </c>
      <c r="BX5" s="22" t="s">
        <v>94</v>
      </c>
      <c r="BY5" s="22" t="s">
        <v>95</v>
      </c>
      <c r="BZ5" s="22" t="s">
        <v>96</v>
      </c>
      <c r="CA5" s="22" t="s">
        <v>91</v>
      </c>
      <c r="CB5" s="22" t="s">
        <v>86</v>
      </c>
      <c r="CC5" s="22" t="s">
        <v>87</v>
      </c>
      <c r="CD5" s="22" t="s">
        <v>88</v>
      </c>
      <c r="CE5" s="22" t="s">
        <v>89</v>
      </c>
      <c r="CF5" s="22" t="s">
        <v>90</v>
      </c>
      <c r="CG5" s="22" t="s">
        <v>92</v>
      </c>
      <c r="CH5" s="22" t="s">
        <v>93</v>
      </c>
      <c r="CI5" s="22" t="s">
        <v>94</v>
      </c>
      <c r="CJ5" s="22" t="s">
        <v>95</v>
      </c>
      <c r="CK5" s="22" t="s">
        <v>96</v>
      </c>
      <c r="CL5" s="22" t="s">
        <v>91</v>
      </c>
      <c r="CM5" s="22" t="s">
        <v>86</v>
      </c>
      <c r="CN5" s="22" t="s">
        <v>87</v>
      </c>
      <c r="CO5" s="22" t="s">
        <v>88</v>
      </c>
      <c r="CP5" s="22" t="s">
        <v>89</v>
      </c>
      <c r="CQ5" s="22" t="s">
        <v>90</v>
      </c>
      <c r="CR5" s="22" t="s">
        <v>92</v>
      </c>
      <c r="CS5" s="22" t="s">
        <v>93</v>
      </c>
      <c r="CT5" s="22" t="s">
        <v>94</v>
      </c>
      <c r="CU5" s="22" t="s">
        <v>95</v>
      </c>
      <c r="CV5" s="22" t="s">
        <v>96</v>
      </c>
      <c r="CW5" s="22" t="s">
        <v>91</v>
      </c>
      <c r="CX5" s="22" t="s">
        <v>86</v>
      </c>
      <c r="CY5" s="22" t="s">
        <v>87</v>
      </c>
      <c r="CZ5" s="22" t="s">
        <v>88</v>
      </c>
      <c r="DA5" s="22" t="s">
        <v>89</v>
      </c>
      <c r="DB5" s="22" t="s">
        <v>90</v>
      </c>
      <c r="DC5" s="22" t="s">
        <v>92</v>
      </c>
      <c r="DD5" s="22" t="s">
        <v>93</v>
      </c>
      <c r="DE5" s="22" t="s">
        <v>94</v>
      </c>
      <c r="DF5" s="22" t="s">
        <v>95</v>
      </c>
      <c r="DG5" s="22" t="s">
        <v>96</v>
      </c>
      <c r="DH5" s="22" t="s">
        <v>91</v>
      </c>
      <c r="DI5" s="22" t="s">
        <v>86</v>
      </c>
      <c r="DJ5" s="22" t="s">
        <v>87</v>
      </c>
      <c r="DK5" s="22" t="s">
        <v>88</v>
      </c>
      <c r="DL5" s="22" t="s">
        <v>89</v>
      </c>
      <c r="DM5" s="22" t="s">
        <v>90</v>
      </c>
      <c r="DN5" s="22" t="s">
        <v>92</v>
      </c>
      <c r="DO5" s="22" t="s">
        <v>93</v>
      </c>
      <c r="DP5" s="22" t="s">
        <v>94</v>
      </c>
      <c r="DQ5" s="22" t="s">
        <v>95</v>
      </c>
      <c r="DR5" s="22" t="s">
        <v>96</v>
      </c>
      <c r="DS5" s="22" t="s">
        <v>91</v>
      </c>
      <c r="DT5" s="22" t="s">
        <v>86</v>
      </c>
      <c r="DU5" s="22" t="s">
        <v>87</v>
      </c>
      <c r="DV5" s="22" t="s">
        <v>88</v>
      </c>
      <c r="DW5" s="22" t="s">
        <v>89</v>
      </c>
      <c r="DX5" s="22" t="s">
        <v>90</v>
      </c>
      <c r="DY5" s="22" t="s">
        <v>92</v>
      </c>
      <c r="DZ5" s="22" t="s">
        <v>93</v>
      </c>
      <c r="EA5" s="22" t="s">
        <v>94</v>
      </c>
      <c r="EB5" s="22" t="s">
        <v>95</v>
      </c>
      <c r="EC5" s="22" t="s">
        <v>96</v>
      </c>
      <c r="ED5" s="22" t="s">
        <v>91</v>
      </c>
      <c r="EE5" s="22" t="s">
        <v>86</v>
      </c>
      <c r="EF5" s="22" t="s">
        <v>87</v>
      </c>
      <c r="EG5" s="22" t="s">
        <v>88</v>
      </c>
      <c r="EH5" s="22" t="s">
        <v>89</v>
      </c>
      <c r="EI5" s="22" t="s">
        <v>90</v>
      </c>
      <c r="EJ5" s="22" t="s">
        <v>92</v>
      </c>
      <c r="EK5" s="22" t="s">
        <v>93</v>
      </c>
      <c r="EL5" s="22" t="s">
        <v>94</v>
      </c>
      <c r="EM5" s="22" t="s">
        <v>95</v>
      </c>
      <c r="EN5" s="22" t="s">
        <v>96</v>
      </c>
      <c r="EO5" s="22" t="s">
        <v>91</v>
      </c>
    </row>
    <row r="6" spans="1:148" s="13" customFormat="1" x14ac:dyDescent="0.2">
      <c r="A6" s="14" t="s">
        <v>97</v>
      </c>
      <c r="B6" s="19">
        <f t="shared" ref="B6:X6" si="1">B7</f>
        <v>2023</v>
      </c>
      <c r="C6" s="19">
        <f t="shared" si="1"/>
        <v>103454</v>
      </c>
      <c r="D6" s="19">
        <f t="shared" si="1"/>
        <v>46</v>
      </c>
      <c r="E6" s="19">
        <f t="shared" si="1"/>
        <v>17</v>
      </c>
      <c r="F6" s="19">
        <f t="shared" si="1"/>
        <v>4</v>
      </c>
      <c r="G6" s="19">
        <f t="shared" si="1"/>
        <v>0</v>
      </c>
      <c r="H6" s="19" t="str">
        <f t="shared" si="1"/>
        <v>群馬県　吉岡町</v>
      </c>
      <c r="I6" s="19" t="str">
        <f t="shared" si="1"/>
        <v>法適用</v>
      </c>
      <c r="J6" s="19" t="str">
        <f t="shared" si="1"/>
        <v>下水道事業</v>
      </c>
      <c r="K6" s="19" t="str">
        <f t="shared" si="1"/>
        <v>特定環境保全公共下水道</v>
      </c>
      <c r="L6" s="19" t="str">
        <f t="shared" si="1"/>
        <v>D1</v>
      </c>
      <c r="M6" s="19" t="str">
        <f t="shared" si="1"/>
        <v>非設置</v>
      </c>
      <c r="N6" s="23" t="str">
        <f t="shared" si="1"/>
        <v>-</v>
      </c>
      <c r="O6" s="23">
        <f t="shared" si="1"/>
        <v>93.88</v>
      </c>
      <c r="P6" s="23">
        <f t="shared" si="1"/>
        <v>9.2899999999999991</v>
      </c>
      <c r="Q6" s="23">
        <f t="shared" si="1"/>
        <v>100</v>
      </c>
      <c r="R6" s="23">
        <f t="shared" si="1"/>
        <v>2310</v>
      </c>
      <c r="S6" s="23">
        <f t="shared" si="1"/>
        <v>22563</v>
      </c>
      <c r="T6" s="23">
        <f t="shared" si="1"/>
        <v>20.46</v>
      </c>
      <c r="U6" s="23">
        <f t="shared" si="1"/>
        <v>1102.79</v>
      </c>
      <c r="V6" s="23">
        <f t="shared" si="1"/>
        <v>2095</v>
      </c>
      <c r="W6" s="23">
        <f t="shared" si="1"/>
        <v>0.62</v>
      </c>
      <c r="X6" s="23">
        <f t="shared" si="1"/>
        <v>3379.03</v>
      </c>
      <c r="Y6" s="27" t="str">
        <f t="shared" ref="Y6:AH6" si="2">IF(Y7="",NA(),Y7)</f>
        <v>-</v>
      </c>
      <c r="Z6" s="27">
        <f t="shared" si="2"/>
        <v>103.72</v>
      </c>
      <c r="AA6" s="27">
        <f t="shared" si="2"/>
        <v>113.96</v>
      </c>
      <c r="AB6" s="27">
        <f t="shared" si="2"/>
        <v>116.87</v>
      </c>
      <c r="AC6" s="27">
        <f t="shared" si="2"/>
        <v>110.1</v>
      </c>
      <c r="AD6" s="27" t="str">
        <f t="shared" si="2"/>
        <v>-</v>
      </c>
      <c r="AE6" s="27">
        <f t="shared" si="2"/>
        <v>102.7</v>
      </c>
      <c r="AF6" s="27">
        <f t="shared" si="2"/>
        <v>104.11</v>
      </c>
      <c r="AG6" s="27">
        <f t="shared" si="2"/>
        <v>101.98</v>
      </c>
      <c r="AH6" s="27">
        <f t="shared" si="2"/>
        <v>102.68</v>
      </c>
      <c r="AI6" s="23" t="str">
        <f>IF(AI7="","",IF(AI7="-","【-】","【"&amp;SUBSTITUTE(TEXT(AI7,"#,##0.00"),"-","△")&amp;"】"))</f>
        <v>【105.09】</v>
      </c>
      <c r="AJ6" s="27" t="str">
        <f t="shared" ref="AJ6:AS6" si="3">IF(AJ7="",NA(),AJ7)</f>
        <v>-</v>
      </c>
      <c r="AK6" s="23">
        <f t="shared" si="3"/>
        <v>0</v>
      </c>
      <c r="AL6" s="23">
        <f t="shared" si="3"/>
        <v>0</v>
      </c>
      <c r="AM6" s="23">
        <f t="shared" si="3"/>
        <v>0</v>
      </c>
      <c r="AN6" s="23">
        <f t="shared" si="3"/>
        <v>0</v>
      </c>
      <c r="AO6" s="27" t="str">
        <f t="shared" si="3"/>
        <v>-</v>
      </c>
      <c r="AP6" s="27">
        <f t="shared" si="3"/>
        <v>48.2</v>
      </c>
      <c r="AQ6" s="27">
        <f t="shared" si="3"/>
        <v>46.91</v>
      </c>
      <c r="AR6" s="27">
        <f t="shared" si="3"/>
        <v>52.27</v>
      </c>
      <c r="AS6" s="27">
        <f t="shared" si="3"/>
        <v>58.68</v>
      </c>
      <c r="AT6" s="23" t="str">
        <f>IF(AT7="","",IF(AT7="-","【-】","【"&amp;SUBSTITUTE(TEXT(AT7,"#,##0.00"),"-","△")&amp;"】"))</f>
        <v>【65.73】</v>
      </c>
      <c r="AU6" s="27" t="str">
        <f t="shared" ref="AU6:BD6" si="4">IF(AU7="",NA(),AU7)</f>
        <v>-</v>
      </c>
      <c r="AV6" s="27">
        <f t="shared" si="4"/>
        <v>96.48</v>
      </c>
      <c r="AW6" s="27">
        <f t="shared" si="4"/>
        <v>322.33</v>
      </c>
      <c r="AX6" s="27">
        <f t="shared" si="4"/>
        <v>179.46</v>
      </c>
      <c r="AY6" s="27">
        <f t="shared" si="4"/>
        <v>195.52</v>
      </c>
      <c r="AZ6" s="27" t="str">
        <f t="shared" si="4"/>
        <v>-</v>
      </c>
      <c r="BA6" s="27">
        <f t="shared" si="4"/>
        <v>46.85</v>
      </c>
      <c r="BB6" s="27">
        <f t="shared" si="4"/>
        <v>44.35</v>
      </c>
      <c r="BC6" s="27">
        <f t="shared" si="4"/>
        <v>41.51</v>
      </c>
      <c r="BD6" s="27">
        <f t="shared" si="4"/>
        <v>45.01</v>
      </c>
      <c r="BE6" s="23" t="str">
        <f>IF(BE7="","",IF(BE7="-","【-】","【"&amp;SUBSTITUTE(TEXT(BE7,"#,##0.00"),"-","△")&amp;"】"))</f>
        <v>【48.91】</v>
      </c>
      <c r="BF6" s="27" t="str">
        <f t="shared" ref="BF6:BO6" si="5">IF(BF7="",NA(),BF7)</f>
        <v>-</v>
      </c>
      <c r="BG6" s="27">
        <f t="shared" si="5"/>
        <v>196.25</v>
      </c>
      <c r="BH6" s="27">
        <f t="shared" si="5"/>
        <v>182.47</v>
      </c>
      <c r="BI6" s="27">
        <f t="shared" si="5"/>
        <v>155.91999999999999</v>
      </c>
      <c r="BJ6" s="27">
        <f t="shared" si="5"/>
        <v>134.79</v>
      </c>
      <c r="BK6" s="27" t="str">
        <f t="shared" si="5"/>
        <v>-</v>
      </c>
      <c r="BL6" s="27">
        <f t="shared" si="5"/>
        <v>1268.6300000000001</v>
      </c>
      <c r="BM6" s="27">
        <f t="shared" si="5"/>
        <v>1283.69</v>
      </c>
      <c r="BN6" s="27">
        <f t="shared" si="5"/>
        <v>1160.22</v>
      </c>
      <c r="BO6" s="27">
        <f t="shared" si="5"/>
        <v>1141.98</v>
      </c>
      <c r="BP6" s="23" t="str">
        <f>IF(BP7="","",IF(BP7="-","【-】","【"&amp;SUBSTITUTE(TEXT(BP7,"#,##0.00"),"-","△")&amp;"】"))</f>
        <v>【1,156.82】</v>
      </c>
      <c r="BQ6" s="27" t="str">
        <f t="shared" ref="BQ6:BZ6" si="6">IF(BQ7="",NA(),BQ7)</f>
        <v>-</v>
      </c>
      <c r="BR6" s="27">
        <f t="shared" si="6"/>
        <v>75.16</v>
      </c>
      <c r="BS6" s="27">
        <f t="shared" si="6"/>
        <v>75.290000000000006</v>
      </c>
      <c r="BT6" s="27">
        <f t="shared" si="6"/>
        <v>75.34</v>
      </c>
      <c r="BU6" s="27">
        <f t="shared" si="6"/>
        <v>75.36</v>
      </c>
      <c r="BV6" s="27" t="str">
        <f t="shared" si="6"/>
        <v>-</v>
      </c>
      <c r="BW6" s="27">
        <f t="shared" si="6"/>
        <v>82.88</v>
      </c>
      <c r="BX6" s="27">
        <f t="shared" si="6"/>
        <v>82.53</v>
      </c>
      <c r="BY6" s="27">
        <f t="shared" si="6"/>
        <v>81.81</v>
      </c>
      <c r="BZ6" s="27">
        <f t="shared" si="6"/>
        <v>82.27</v>
      </c>
      <c r="CA6" s="23" t="str">
        <f>IF(CA7="","",IF(CA7="-","【-】","【"&amp;SUBSTITUTE(TEXT(CA7,"#,##0.00"),"-","△")&amp;"】"))</f>
        <v>【75.33】</v>
      </c>
      <c r="CB6" s="27" t="str">
        <f t="shared" ref="CB6:CK6" si="7">IF(CB7="",NA(),CB7)</f>
        <v>-</v>
      </c>
      <c r="CC6" s="27">
        <f t="shared" si="7"/>
        <v>150</v>
      </c>
      <c r="CD6" s="27">
        <f t="shared" si="7"/>
        <v>150</v>
      </c>
      <c r="CE6" s="27">
        <f t="shared" si="7"/>
        <v>150</v>
      </c>
      <c r="CF6" s="27">
        <f t="shared" si="7"/>
        <v>150</v>
      </c>
      <c r="CG6" s="27" t="str">
        <f t="shared" si="7"/>
        <v>-</v>
      </c>
      <c r="CH6" s="27">
        <f t="shared" si="7"/>
        <v>187.76</v>
      </c>
      <c r="CI6" s="27">
        <f t="shared" si="7"/>
        <v>190.48</v>
      </c>
      <c r="CJ6" s="27">
        <f t="shared" si="7"/>
        <v>193.59</v>
      </c>
      <c r="CK6" s="27">
        <f t="shared" si="7"/>
        <v>194.42</v>
      </c>
      <c r="CL6" s="23" t="str">
        <f>IF(CL7="","",IF(CL7="-","【-】","【"&amp;SUBSTITUTE(TEXT(CL7,"#,##0.00"),"-","△")&amp;"】"))</f>
        <v>【215.73】</v>
      </c>
      <c r="CM6" s="27" t="str">
        <f t="shared" ref="CM6:CV6" si="8">IF(CM7="",NA(),CM7)</f>
        <v>-</v>
      </c>
      <c r="CN6" s="27" t="str">
        <f t="shared" si="8"/>
        <v>-</v>
      </c>
      <c r="CO6" s="27" t="str">
        <f t="shared" si="8"/>
        <v>-</v>
      </c>
      <c r="CP6" s="27" t="str">
        <f t="shared" si="8"/>
        <v>-</v>
      </c>
      <c r="CQ6" s="27" t="str">
        <f t="shared" si="8"/>
        <v>-</v>
      </c>
      <c r="CR6" s="27" t="str">
        <f t="shared" si="8"/>
        <v>-</v>
      </c>
      <c r="CS6" s="27">
        <f t="shared" si="8"/>
        <v>45.87</v>
      </c>
      <c r="CT6" s="27">
        <f t="shared" si="8"/>
        <v>44.24</v>
      </c>
      <c r="CU6" s="27">
        <f t="shared" si="8"/>
        <v>45.3</v>
      </c>
      <c r="CV6" s="27">
        <f t="shared" si="8"/>
        <v>45.6</v>
      </c>
      <c r="CW6" s="23" t="str">
        <f>IF(CW7="","",IF(CW7="-","【-】","【"&amp;SUBSTITUTE(TEXT(CW7,"#,##0.00"),"-","△")&amp;"】"))</f>
        <v>【43.28】</v>
      </c>
      <c r="CX6" s="27" t="str">
        <f t="shared" ref="CX6:DG6" si="9">IF(CX7="",NA(),CX7)</f>
        <v>-</v>
      </c>
      <c r="CY6" s="27">
        <f t="shared" si="9"/>
        <v>82.03</v>
      </c>
      <c r="CZ6" s="27">
        <f t="shared" si="9"/>
        <v>84.04</v>
      </c>
      <c r="DA6" s="27">
        <f t="shared" si="9"/>
        <v>82.68</v>
      </c>
      <c r="DB6" s="27">
        <f t="shared" si="9"/>
        <v>82.63</v>
      </c>
      <c r="DC6" s="27" t="str">
        <f t="shared" si="9"/>
        <v>-</v>
      </c>
      <c r="DD6" s="27">
        <f t="shared" si="9"/>
        <v>87.65</v>
      </c>
      <c r="DE6" s="27">
        <f t="shared" si="9"/>
        <v>88.15</v>
      </c>
      <c r="DF6" s="27">
        <f t="shared" si="9"/>
        <v>88.37</v>
      </c>
      <c r="DG6" s="27">
        <f t="shared" si="9"/>
        <v>88.66</v>
      </c>
      <c r="DH6" s="23" t="str">
        <f>IF(DH7="","",IF(DH7="-","【-】","【"&amp;SUBSTITUTE(TEXT(DH7,"#,##0.00"),"-","△")&amp;"】"))</f>
        <v>【86.21】</v>
      </c>
      <c r="DI6" s="27" t="str">
        <f t="shared" ref="DI6:DR6" si="10">IF(DI7="",NA(),DI7)</f>
        <v>-</v>
      </c>
      <c r="DJ6" s="27">
        <f t="shared" si="10"/>
        <v>3.27</v>
      </c>
      <c r="DK6" s="27">
        <f t="shared" si="10"/>
        <v>6.35</v>
      </c>
      <c r="DL6" s="27">
        <f t="shared" si="10"/>
        <v>12.04</v>
      </c>
      <c r="DM6" s="27">
        <f t="shared" si="10"/>
        <v>15.68</v>
      </c>
      <c r="DN6" s="27" t="str">
        <f t="shared" si="10"/>
        <v>-</v>
      </c>
      <c r="DO6" s="27">
        <f t="shared" si="10"/>
        <v>29.24</v>
      </c>
      <c r="DP6" s="27">
        <f t="shared" si="10"/>
        <v>31.73</v>
      </c>
      <c r="DQ6" s="27">
        <f t="shared" si="10"/>
        <v>32.57</v>
      </c>
      <c r="DR6" s="27">
        <f t="shared" si="10"/>
        <v>33.159999999999997</v>
      </c>
      <c r="DS6" s="23" t="str">
        <f>IF(DS7="","",IF(DS7="-","【-】","【"&amp;SUBSTITUTE(TEXT(DS7,"#,##0.00"),"-","△")&amp;"】"))</f>
        <v>【29.62】</v>
      </c>
      <c r="DT6" s="27" t="str">
        <f t="shared" ref="DT6:EC6" si="11">IF(DT7="",NA(),DT7)</f>
        <v>-</v>
      </c>
      <c r="DU6" s="23">
        <f t="shared" si="11"/>
        <v>0</v>
      </c>
      <c r="DV6" s="23">
        <f t="shared" si="11"/>
        <v>0</v>
      </c>
      <c r="DW6" s="23">
        <f t="shared" si="11"/>
        <v>0</v>
      </c>
      <c r="DX6" s="23">
        <f t="shared" si="11"/>
        <v>0</v>
      </c>
      <c r="DY6" s="27" t="str">
        <f t="shared" si="11"/>
        <v>-</v>
      </c>
      <c r="DZ6" s="23">
        <f t="shared" si="11"/>
        <v>0</v>
      </c>
      <c r="EA6" s="23">
        <f t="shared" si="11"/>
        <v>0</v>
      </c>
      <c r="EB6" s="27">
        <f t="shared" si="11"/>
        <v>0.04</v>
      </c>
      <c r="EC6" s="27">
        <f t="shared" si="11"/>
        <v>0.12</v>
      </c>
      <c r="ED6" s="23" t="str">
        <f>IF(ED7="","",IF(ED7="-","【-】","【"&amp;SUBSTITUTE(TEXT(ED7,"#,##0.00"),"-","△")&amp;"】"))</f>
        <v>【0.09】</v>
      </c>
      <c r="EE6" s="27" t="str">
        <f t="shared" ref="EE6:EN6" si="12">IF(EE7="",NA(),EE7)</f>
        <v>-</v>
      </c>
      <c r="EF6" s="23">
        <f t="shared" si="12"/>
        <v>0</v>
      </c>
      <c r="EG6" s="23">
        <f t="shared" si="12"/>
        <v>0</v>
      </c>
      <c r="EH6" s="23">
        <f t="shared" si="12"/>
        <v>0</v>
      </c>
      <c r="EI6" s="23">
        <f t="shared" si="12"/>
        <v>0</v>
      </c>
      <c r="EJ6" s="27" t="str">
        <f t="shared" si="12"/>
        <v>-</v>
      </c>
      <c r="EK6" s="27">
        <f t="shared" si="12"/>
        <v>0.06</v>
      </c>
      <c r="EL6" s="27">
        <f t="shared" si="12"/>
        <v>0.27</v>
      </c>
      <c r="EM6" s="27">
        <f t="shared" si="12"/>
        <v>0.22</v>
      </c>
      <c r="EN6" s="27">
        <f t="shared" si="12"/>
        <v>0.17</v>
      </c>
      <c r="EO6" s="23" t="str">
        <f>IF(EO7="","",IF(EO7="-","【-】","【"&amp;SUBSTITUTE(TEXT(EO7,"#,##0.00"),"-","△")&amp;"】"))</f>
        <v>【0.11】</v>
      </c>
    </row>
    <row r="7" spans="1:148" s="13" customFormat="1" x14ac:dyDescent="0.2">
      <c r="A7" s="14"/>
      <c r="B7" s="20">
        <v>2023</v>
      </c>
      <c r="C7" s="20">
        <v>103454</v>
      </c>
      <c r="D7" s="20">
        <v>46</v>
      </c>
      <c r="E7" s="20">
        <v>17</v>
      </c>
      <c r="F7" s="20">
        <v>4</v>
      </c>
      <c r="G7" s="20">
        <v>0</v>
      </c>
      <c r="H7" s="20" t="s">
        <v>99</v>
      </c>
      <c r="I7" s="20" t="s">
        <v>100</v>
      </c>
      <c r="J7" s="20" t="s">
        <v>101</v>
      </c>
      <c r="K7" s="20" t="s">
        <v>16</v>
      </c>
      <c r="L7" s="20" t="s">
        <v>102</v>
      </c>
      <c r="M7" s="20" t="s">
        <v>103</v>
      </c>
      <c r="N7" s="24" t="s">
        <v>104</v>
      </c>
      <c r="O7" s="24">
        <v>93.88</v>
      </c>
      <c r="P7" s="24">
        <v>9.2899999999999991</v>
      </c>
      <c r="Q7" s="24">
        <v>100</v>
      </c>
      <c r="R7" s="24">
        <v>2310</v>
      </c>
      <c r="S7" s="24">
        <v>22563</v>
      </c>
      <c r="T7" s="24">
        <v>20.46</v>
      </c>
      <c r="U7" s="24">
        <v>1102.79</v>
      </c>
      <c r="V7" s="24">
        <v>2095</v>
      </c>
      <c r="W7" s="24">
        <v>0.62</v>
      </c>
      <c r="X7" s="24">
        <v>3379.03</v>
      </c>
      <c r="Y7" s="24" t="s">
        <v>104</v>
      </c>
      <c r="Z7" s="24">
        <v>103.72</v>
      </c>
      <c r="AA7" s="24">
        <v>113.96</v>
      </c>
      <c r="AB7" s="24">
        <v>116.87</v>
      </c>
      <c r="AC7" s="24">
        <v>110.1</v>
      </c>
      <c r="AD7" s="24" t="s">
        <v>104</v>
      </c>
      <c r="AE7" s="24">
        <v>102.7</v>
      </c>
      <c r="AF7" s="24">
        <v>104.11</v>
      </c>
      <c r="AG7" s="24">
        <v>101.98</v>
      </c>
      <c r="AH7" s="24">
        <v>102.68</v>
      </c>
      <c r="AI7" s="24">
        <v>105.09</v>
      </c>
      <c r="AJ7" s="24" t="s">
        <v>104</v>
      </c>
      <c r="AK7" s="24">
        <v>0</v>
      </c>
      <c r="AL7" s="24">
        <v>0</v>
      </c>
      <c r="AM7" s="24">
        <v>0</v>
      </c>
      <c r="AN7" s="24">
        <v>0</v>
      </c>
      <c r="AO7" s="24" t="s">
        <v>104</v>
      </c>
      <c r="AP7" s="24">
        <v>48.2</v>
      </c>
      <c r="AQ7" s="24">
        <v>46.91</v>
      </c>
      <c r="AR7" s="24">
        <v>52.27</v>
      </c>
      <c r="AS7" s="24">
        <v>58.68</v>
      </c>
      <c r="AT7" s="24">
        <v>65.73</v>
      </c>
      <c r="AU7" s="24" t="s">
        <v>104</v>
      </c>
      <c r="AV7" s="24">
        <v>96.48</v>
      </c>
      <c r="AW7" s="24">
        <v>322.33</v>
      </c>
      <c r="AX7" s="24">
        <v>179.46</v>
      </c>
      <c r="AY7" s="24">
        <v>195.52</v>
      </c>
      <c r="AZ7" s="24" t="s">
        <v>104</v>
      </c>
      <c r="BA7" s="24">
        <v>46.85</v>
      </c>
      <c r="BB7" s="24">
        <v>44.35</v>
      </c>
      <c r="BC7" s="24">
        <v>41.51</v>
      </c>
      <c r="BD7" s="24">
        <v>45.01</v>
      </c>
      <c r="BE7" s="24">
        <v>48.91</v>
      </c>
      <c r="BF7" s="24" t="s">
        <v>104</v>
      </c>
      <c r="BG7" s="24">
        <v>196.25</v>
      </c>
      <c r="BH7" s="24">
        <v>182.47</v>
      </c>
      <c r="BI7" s="24">
        <v>155.91999999999999</v>
      </c>
      <c r="BJ7" s="24">
        <v>134.79</v>
      </c>
      <c r="BK7" s="24" t="s">
        <v>104</v>
      </c>
      <c r="BL7" s="24">
        <v>1268.6300000000001</v>
      </c>
      <c r="BM7" s="24">
        <v>1283.69</v>
      </c>
      <c r="BN7" s="24">
        <v>1160.22</v>
      </c>
      <c r="BO7" s="24">
        <v>1141.98</v>
      </c>
      <c r="BP7" s="24">
        <v>1156.82</v>
      </c>
      <c r="BQ7" s="24" t="s">
        <v>104</v>
      </c>
      <c r="BR7" s="24">
        <v>75.16</v>
      </c>
      <c r="BS7" s="24">
        <v>75.290000000000006</v>
      </c>
      <c r="BT7" s="24">
        <v>75.34</v>
      </c>
      <c r="BU7" s="24">
        <v>75.36</v>
      </c>
      <c r="BV7" s="24" t="s">
        <v>104</v>
      </c>
      <c r="BW7" s="24">
        <v>82.88</v>
      </c>
      <c r="BX7" s="24">
        <v>82.53</v>
      </c>
      <c r="BY7" s="24">
        <v>81.81</v>
      </c>
      <c r="BZ7" s="24">
        <v>82.27</v>
      </c>
      <c r="CA7" s="24">
        <v>75.33</v>
      </c>
      <c r="CB7" s="24" t="s">
        <v>104</v>
      </c>
      <c r="CC7" s="24">
        <v>150</v>
      </c>
      <c r="CD7" s="24">
        <v>150</v>
      </c>
      <c r="CE7" s="24">
        <v>150</v>
      </c>
      <c r="CF7" s="24">
        <v>150</v>
      </c>
      <c r="CG7" s="24" t="s">
        <v>104</v>
      </c>
      <c r="CH7" s="24">
        <v>187.76</v>
      </c>
      <c r="CI7" s="24">
        <v>190.48</v>
      </c>
      <c r="CJ7" s="24">
        <v>193.59</v>
      </c>
      <c r="CK7" s="24">
        <v>194.42</v>
      </c>
      <c r="CL7" s="24">
        <v>215.73</v>
      </c>
      <c r="CM7" s="24" t="s">
        <v>104</v>
      </c>
      <c r="CN7" s="24" t="s">
        <v>104</v>
      </c>
      <c r="CO7" s="24" t="s">
        <v>104</v>
      </c>
      <c r="CP7" s="24" t="s">
        <v>104</v>
      </c>
      <c r="CQ7" s="24" t="s">
        <v>104</v>
      </c>
      <c r="CR7" s="24" t="s">
        <v>104</v>
      </c>
      <c r="CS7" s="24">
        <v>45.87</v>
      </c>
      <c r="CT7" s="24">
        <v>44.24</v>
      </c>
      <c r="CU7" s="24">
        <v>45.3</v>
      </c>
      <c r="CV7" s="24">
        <v>45.6</v>
      </c>
      <c r="CW7" s="24">
        <v>43.28</v>
      </c>
      <c r="CX7" s="24" t="s">
        <v>104</v>
      </c>
      <c r="CY7" s="24">
        <v>82.03</v>
      </c>
      <c r="CZ7" s="24">
        <v>84.04</v>
      </c>
      <c r="DA7" s="24">
        <v>82.68</v>
      </c>
      <c r="DB7" s="24">
        <v>82.63</v>
      </c>
      <c r="DC7" s="24" t="s">
        <v>104</v>
      </c>
      <c r="DD7" s="24">
        <v>87.65</v>
      </c>
      <c r="DE7" s="24">
        <v>88.15</v>
      </c>
      <c r="DF7" s="24">
        <v>88.37</v>
      </c>
      <c r="DG7" s="24">
        <v>88.66</v>
      </c>
      <c r="DH7" s="24">
        <v>86.21</v>
      </c>
      <c r="DI7" s="24" t="s">
        <v>104</v>
      </c>
      <c r="DJ7" s="24">
        <v>3.27</v>
      </c>
      <c r="DK7" s="24">
        <v>6.35</v>
      </c>
      <c r="DL7" s="24">
        <v>12.04</v>
      </c>
      <c r="DM7" s="24">
        <v>15.68</v>
      </c>
      <c r="DN7" s="24" t="s">
        <v>104</v>
      </c>
      <c r="DO7" s="24">
        <v>29.24</v>
      </c>
      <c r="DP7" s="24">
        <v>31.73</v>
      </c>
      <c r="DQ7" s="24">
        <v>32.57</v>
      </c>
      <c r="DR7" s="24">
        <v>33.159999999999997</v>
      </c>
      <c r="DS7" s="24">
        <v>29.62</v>
      </c>
      <c r="DT7" s="24" t="s">
        <v>104</v>
      </c>
      <c r="DU7" s="24">
        <v>0</v>
      </c>
      <c r="DV7" s="24">
        <v>0</v>
      </c>
      <c r="DW7" s="24">
        <v>0</v>
      </c>
      <c r="DX7" s="24">
        <v>0</v>
      </c>
      <c r="DY7" s="24" t="s">
        <v>104</v>
      </c>
      <c r="DZ7" s="24">
        <v>0</v>
      </c>
      <c r="EA7" s="24">
        <v>0</v>
      </c>
      <c r="EB7" s="24">
        <v>0.04</v>
      </c>
      <c r="EC7" s="24">
        <v>0.12</v>
      </c>
      <c r="ED7" s="24">
        <v>0.09</v>
      </c>
      <c r="EE7" s="24" t="s">
        <v>104</v>
      </c>
      <c r="EF7" s="24">
        <v>0</v>
      </c>
      <c r="EG7" s="24">
        <v>0</v>
      </c>
      <c r="EH7" s="24">
        <v>0</v>
      </c>
      <c r="EI7" s="24">
        <v>0</v>
      </c>
      <c r="EJ7" s="24" t="s">
        <v>104</v>
      </c>
      <c r="EK7" s="24">
        <v>0.06</v>
      </c>
      <c r="EL7" s="24">
        <v>0.27</v>
      </c>
      <c r="EM7" s="24">
        <v>0.22</v>
      </c>
      <c r="EN7" s="24">
        <v>0.17</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105</v>
      </c>
      <c r="C9" s="15" t="s">
        <v>98</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109</v>
      </c>
    </row>
    <row r="12" spans="1:148" x14ac:dyDescent="0.2">
      <c r="B12">
        <v>1</v>
      </c>
      <c r="C12">
        <v>1</v>
      </c>
      <c r="D12">
        <v>2</v>
      </c>
      <c r="E12">
        <v>3</v>
      </c>
      <c r="F12">
        <v>4</v>
      </c>
      <c r="G12" t="s">
        <v>110</v>
      </c>
    </row>
    <row r="13" spans="1:148" x14ac:dyDescent="0.2">
      <c r="B13" t="s">
        <v>111</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2025-01-24T07:10:19Z</dcterms:created>
  <dcterms:modified xsi:type="dcterms:W3CDTF">2025-02-27T08:05:59Z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2025-01-30T07:58:51Z</vt:filetime>
  </property>
</Properties>
</file>