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15C1F159-B190-435E-BDC8-F766868DAF44}" xr6:coauthVersionLast="47" xr6:coauthVersionMax="47" xr10:uidLastSave="{00000000-0000-0000-0000-000000000000}"/>
  <workbookProtection workbookAlgorithmName="SHA-512" workbookHashValue="JnThFXpGyelnEotxcbaSRJSrvDt46kP4ugiWrldId/GrqAubrK4AvIZnVIDI28k7Vjz37G+nTZxV2IPomtMsbA==" workbookSaltValue="OfmFrgztdEKZ/OewRz0Fi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Q6" i="5"/>
  <c r="W10" i="4" s="1"/>
  <c r="P6" i="5"/>
  <c r="O6" i="5"/>
  <c r="N6" i="5"/>
  <c r="B10" i="4" s="1"/>
  <c r="M6" i="5"/>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G85" i="4"/>
  <c r="BB10" i="4"/>
  <c r="AT10" i="4"/>
  <c r="AL10" i="4"/>
  <c r="AD10" i="4"/>
  <c r="P10" i="4"/>
  <c r="I10" i="4"/>
  <c r="AT8" i="4"/>
  <c r="AD8" i="4"/>
  <c r="B6"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<sst xmlns="http://schemas.openxmlformats.org/spreadsheetml/2006/main" count="253" uniqueCount="115">
  <si>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</si>
  <si>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</si>
  <si>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</si>
  <si>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</si>
  <si>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</si>
  <si>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</si>
  <si>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</si>
  <si>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</si>
  <si>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</si>
  <si>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</si>
  <si>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</si>
  <si>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</si>
  <si>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</si>
  <si>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</si>
  <si>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</si>
  <si>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</si>
  <si>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</si>
  <si>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</si>
  <si>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</si>
  <si>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</si>
  <si>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</si>
  <si>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</si>
  <si>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</si>
  <si>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</si>
  <si>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</si>
  <si>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</si>
  <si>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</si>
  <si>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</si>
  <si>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</si>
  <si>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</si>
  <si>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</si>
  <si>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</si>
  <si>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</si>
  <si>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</si>
  <si>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</si>
  <si>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</si>
  <si>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</si>
  <si>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</si>
  <si>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</si>
  <si>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</si>
  <si>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</si>
  <si>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</si>
  <si>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</si>
  <si>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</si>
  <si>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</si>
  <si>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</si>
  <si>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</si>
  <si>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</si>
  <si>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</si>
  <si>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</si>
  <si>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</si>
  <si>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</si>
  <si>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</si>
  <si>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</si>
  <si>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</si>
  <si>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</si>
  <si>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</si>
  <si>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</si>
  <si>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</si>
  <si>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</si>
  <si>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</si>
  <si>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</si>
  <si>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</si>
  <si>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</si>
  <si>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</si>
  <si>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</si>
  <si>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</si>
  <si>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</si>
  <si>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</si>
  <si>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</si>
  <si>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</si>
  <si>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</si>
  <si>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</si>
  <si>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</si>
  <si>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</si>
  <si>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</si>
  <si>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</si>
  <si>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</si>
  <si>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</si>
  <si>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</si>
  <si>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</si>
  <si>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</si>
  <si>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</si>
  <si>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</si>
  <si>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</si>
  <si>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</si>
  <si>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</si>
  <si>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</si>
  <si>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</si>
  <si>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</si>
  <si>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</si>
  <si>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</si>
  <si>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</si>
  <si>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</si>
  <si>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</si>
  <si>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</si>
  <si>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</si>
  <si>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</si>
  <si>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</si>
  <si>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</si>
  <si>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</si>
  <si>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</si>
  <si>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</si>
  <si>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</si>
  <si>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</si>
  <si>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</si>
  <si>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</si>
  <si>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</si>
  <si>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</si>
  <si>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</si>
  <si>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</si>
  <si>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</si>
  <si>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①100%は超えているものの、類似団体との比較では低く、また、営業外収益に占める一般会計補助金の割合が高い状況であるため、使用料収入の確保に努めていく必要がある。
③企業債の元金償還が多く、現金預金が少ないため、類似団体平均値と比較して著しく低い数値となっている。企業債の償還が進む中で、新規の借入を抑制していく必要がある。
④近年は、企業債の償還額が借入額を上回る状況が続いており、数値は改善傾向にあるが、引き続き、企業債の新規借入を抑制していく必要がある。
⑤前年度以前の処理場大規模修繕が終了したため、今年度は汚水処理費が下がり数値は改善したが、類似団体平均値との比較においては依然として低い水準にある。引き続き使用料収入の確保に努めていく必要がある。
⑥前年度以前の処理場大規模修繕が終了したため、今年度は汚水処理費が下がり数値は改善したが、安定的に低い水準となるよう、引き続き維持管理費の削減に努める必要がある。
⑦類似団体平均値と比較し若干高い水準にあるものの、近年は50%前後で推移しており、施設の処理能力に剰余が生じている。
⑧計画区域内の整備が概ね終了していることから横ばい傾向であるが、未接続の世帯もあることから、引き続き普及啓発活動を行う必要がある。</t>
    <phoneticPr fontId="4"/>
  </si>
  <si>
    <t>①法適化して４年目のため、数値自体は低い状況であるが、実際は整備後に３５年以上経過する償却資産もあることから、計画的な管渠更新を検討する必要がある。
②・③川田処理区が昭和62年4月、白沢処理区が平成12年4月、利根処理区が平成13年6月に供用開始しており、川田処理区については、供用開始後35年以上経過しているため、管渠の更新投資や老朽化対策が近い将来必要となる。また、白沢処理区、利根処理区については、早い段階から将来を見据えた対策を検討する必要がある。</t>
    <phoneticPr fontId="4"/>
  </si>
  <si>
    <t>　経営指標数値については、改善した項目があるものの一時的であり、類似団体との比較では低調な項目が多い。これは、企業債の償還等に対する一般会計繰入金への依存度が高く、また、汚水処理費用の効率化が不十分であることに起因している。そのため、維持管理費を中心としたより一層の費用削減を図る必要がある。
　今後、施設の老朽化対策が急務となるため、ウォーターPPPの導入や経営戦略を見直したうえでの使用料改定を検討していく必要がある。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</si>
</sst>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F25-4401-A2FA-5DF953B6AA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0.06</c:v>
                </c:pt>
                <c:pt idx="2">
                  <c:v>0.27</c:v>
                </c:pt>
                <c:pt idx="3">
                  <c:v>0.22</c:v>
                </c:pt>
                <c:pt idx="4">
                  <c:v>0.17</c:v>
                </c:pt>
              </c:numCache>
            </c:numRef>
          </c:val>
          <c:smooth val="0"/>
          <c:extLst>
            <c:ext xmlns:c16="http://schemas.microsoft.com/office/drawing/2014/chart" uri="{C3380CC4-5D6E-409C-BE32-E72D297353CC}">
              <c16:uniqueId val="{00000001-CF25-4401-A2FA-5DF953B6AA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48.89</c:v>
                </c:pt>
                <c:pt idx="2">
                  <c:v>48.81</c:v>
                </c:pt>
                <c:pt idx="3">
                  <c:v>49.59</c:v>
                </c:pt>
                <c:pt idx="4">
                  <c:v>48.61</c:v>
                </c:pt>
              </c:numCache>
            </c:numRef>
          </c:val>
          <c:extLst>
            <c:ext xmlns:c16="http://schemas.microsoft.com/office/drawing/2014/chart" uri="{C3380CC4-5D6E-409C-BE32-E72D297353CC}">
              <c16:uniqueId val="{00000000-65EA-4FFD-9B8E-FDDDA6F5E48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45.87</c:v>
                </c:pt>
                <c:pt idx="2">
                  <c:v>44.24</c:v>
                </c:pt>
                <c:pt idx="3">
                  <c:v>45.3</c:v>
                </c:pt>
                <c:pt idx="4">
                  <c:v>45.6</c:v>
                </c:pt>
              </c:numCache>
            </c:numRef>
          </c:val>
          <c:smooth val="0"/>
          <c:extLst>
            <c:ext xmlns:c16="http://schemas.microsoft.com/office/drawing/2014/chart" uri="{C3380CC4-5D6E-409C-BE32-E72D297353CC}">
              <c16:uniqueId val="{00000001-65EA-4FFD-9B8E-FDDDA6F5E48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84.98</c:v>
                </c:pt>
                <c:pt idx="2">
                  <c:v>86.21</c:v>
                </c:pt>
                <c:pt idx="3">
                  <c:v>87.72</c:v>
                </c:pt>
                <c:pt idx="4">
                  <c:v>88.21</c:v>
                </c:pt>
              </c:numCache>
            </c:numRef>
          </c:val>
          <c:extLst>
            <c:ext xmlns:c16="http://schemas.microsoft.com/office/drawing/2014/chart" uri="{C3380CC4-5D6E-409C-BE32-E72D297353CC}">
              <c16:uniqueId val="{00000000-9DEE-4B39-A101-873D395774C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87.65</c:v>
                </c:pt>
                <c:pt idx="2">
                  <c:v>88.15</c:v>
                </c:pt>
                <c:pt idx="3">
                  <c:v>88.37</c:v>
                </c:pt>
                <c:pt idx="4">
                  <c:v>88.66</c:v>
                </c:pt>
              </c:numCache>
            </c:numRef>
          </c:val>
          <c:smooth val="0"/>
          <c:extLst>
            <c:ext xmlns:c16="http://schemas.microsoft.com/office/drawing/2014/chart" uri="{C3380CC4-5D6E-409C-BE32-E72D297353CC}">
              <c16:uniqueId val="{00000001-9DEE-4B39-A101-873D395774C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103.84</c:v>
                </c:pt>
                <c:pt idx="2">
                  <c:v>104.24</c:v>
                </c:pt>
                <c:pt idx="3">
                  <c:v>103.62</c:v>
                </c:pt>
                <c:pt idx="4">
                  <c:v>100.74</c:v>
                </c:pt>
              </c:numCache>
            </c:numRef>
          </c:val>
          <c:extLst>
            <c:ext xmlns:c16="http://schemas.microsoft.com/office/drawing/2014/chart" uri="{C3380CC4-5D6E-409C-BE32-E72D297353CC}">
              <c16:uniqueId val="{00000000-F2E0-4EB1-A2E7-354A344854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102.7</c:v>
                </c:pt>
                <c:pt idx="2">
                  <c:v>104.11</c:v>
                </c:pt>
                <c:pt idx="3">
                  <c:v>101.98</c:v>
                </c:pt>
                <c:pt idx="4">
                  <c:v>102.68</c:v>
                </c:pt>
              </c:numCache>
            </c:numRef>
          </c:val>
          <c:smooth val="0"/>
          <c:extLst>
            <c:ext xmlns:c16="http://schemas.microsoft.com/office/drawing/2014/chart" uri="{C3380CC4-5D6E-409C-BE32-E72D297353CC}">
              <c16:uniqueId val="{00000001-F2E0-4EB1-A2E7-354A344854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3.64</c:v>
                </c:pt>
                <c:pt idx="2">
                  <c:v>7.28</c:v>
                </c:pt>
                <c:pt idx="3">
                  <c:v>10.7</c:v>
                </c:pt>
                <c:pt idx="4">
                  <c:v>14.11</c:v>
                </c:pt>
              </c:numCache>
            </c:numRef>
          </c:val>
          <c:extLst>
            <c:ext xmlns:c16="http://schemas.microsoft.com/office/drawing/2014/chart" uri="{C3380CC4-5D6E-409C-BE32-E72D297353CC}">
              <c16:uniqueId val="{00000000-1E26-4281-8AB6-36D36EAD3C1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29.24</c:v>
                </c:pt>
                <c:pt idx="2">
                  <c:v>31.73</c:v>
                </c:pt>
                <c:pt idx="3">
                  <c:v>32.57</c:v>
                </c:pt>
                <c:pt idx="4">
                  <c:v>33.159999999999997</c:v>
                </c:pt>
              </c:numCache>
            </c:numRef>
          </c:val>
          <c:smooth val="0"/>
          <c:extLst>
            <c:ext xmlns:c16="http://schemas.microsoft.com/office/drawing/2014/chart" uri="{C3380CC4-5D6E-409C-BE32-E72D297353CC}">
              <c16:uniqueId val="{00000001-1E26-4281-8AB6-36D36EAD3C1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C6C-4F99-AC11-D3119E4B6C4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AC6C-4F99-AC11-D3119E4B6C4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F94-47A6-91C0-67E3EEA043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48.2</c:v>
                </c:pt>
                <c:pt idx="2">
                  <c:v>46.91</c:v>
                </c:pt>
                <c:pt idx="3">
                  <c:v>52.27</c:v>
                </c:pt>
                <c:pt idx="4">
                  <c:v>58.68</c:v>
                </c:pt>
              </c:numCache>
            </c:numRef>
          </c:val>
          <c:smooth val="0"/>
          <c:extLst>
            <c:ext xmlns:c16="http://schemas.microsoft.com/office/drawing/2014/chart" uri="{C3380CC4-5D6E-409C-BE32-E72D297353CC}">
              <c16:uniqueId val="{00000001-0F94-47A6-91C0-67E3EEA043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22.84</c:v>
                </c:pt>
                <c:pt idx="2">
                  <c:v>23.77</c:v>
                </c:pt>
                <c:pt idx="3">
                  <c:v>19.760000000000002</c:v>
                </c:pt>
                <c:pt idx="4">
                  <c:v>8.0299999999999994</c:v>
                </c:pt>
              </c:numCache>
            </c:numRef>
          </c:val>
          <c:extLst>
            <c:ext xmlns:c16="http://schemas.microsoft.com/office/drawing/2014/chart" uri="{C3380CC4-5D6E-409C-BE32-E72D297353CC}">
              <c16:uniqueId val="{00000000-2FEC-45AA-8C12-DCC0BA581C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46.85</c:v>
                </c:pt>
                <c:pt idx="2">
                  <c:v>44.35</c:v>
                </c:pt>
                <c:pt idx="3">
                  <c:v>41.51</c:v>
                </c:pt>
                <c:pt idx="4">
                  <c:v>45.01</c:v>
                </c:pt>
              </c:numCache>
            </c:numRef>
          </c:val>
          <c:smooth val="0"/>
          <c:extLst>
            <c:ext xmlns:c16="http://schemas.microsoft.com/office/drawing/2014/chart" uri="{C3380CC4-5D6E-409C-BE32-E72D297353CC}">
              <c16:uniqueId val="{00000001-2FEC-45AA-8C12-DCC0BA581C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38.020000000000003</c:v>
                </c:pt>
                <c:pt idx="2">
                  <c:v>32.18</c:v>
                </c:pt>
                <c:pt idx="3">
                  <c:v>27.62</c:v>
                </c:pt>
                <c:pt idx="4">
                  <c:v>23.61</c:v>
                </c:pt>
              </c:numCache>
            </c:numRef>
          </c:val>
          <c:extLst>
            <c:ext xmlns:c16="http://schemas.microsoft.com/office/drawing/2014/chart" uri="{C3380CC4-5D6E-409C-BE32-E72D297353CC}">
              <c16:uniqueId val="{00000000-EC0A-49F8-9E2B-8F28010C5C6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1268.6300000000001</c:v>
                </c:pt>
                <c:pt idx="2">
                  <c:v>1283.69</c:v>
                </c:pt>
                <c:pt idx="3">
                  <c:v>1160.22</c:v>
                </c:pt>
                <c:pt idx="4">
                  <c:v>1141.98</c:v>
                </c:pt>
              </c:numCache>
            </c:numRef>
          </c:val>
          <c:smooth val="0"/>
          <c:extLst>
            <c:ext xmlns:c16="http://schemas.microsoft.com/office/drawing/2014/chart" uri="{C3380CC4-5D6E-409C-BE32-E72D297353CC}">
              <c16:uniqueId val="{00000001-EC0A-49F8-9E2B-8F28010C5C6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78.09</c:v>
                </c:pt>
                <c:pt idx="2">
                  <c:v>62.22</c:v>
                </c:pt>
                <c:pt idx="3">
                  <c:v>69.84</c:v>
                </c:pt>
                <c:pt idx="4">
                  <c:v>73.28</c:v>
                </c:pt>
              </c:numCache>
            </c:numRef>
          </c:val>
          <c:extLst>
            <c:ext xmlns:c16="http://schemas.microsoft.com/office/drawing/2014/chart" uri="{C3380CC4-5D6E-409C-BE32-E72D297353CC}">
              <c16:uniqueId val="{00000000-77DF-48AB-BD21-54D6E4668D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82.88</c:v>
                </c:pt>
                <c:pt idx="2">
                  <c:v>82.53</c:v>
                </c:pt>
                <c:pt idx="3">
                  <c:v>81.81</c:v>
                </c:pt>
                <c:pt idx="4">
                  <c:v>82.27</c:v>
                </c:pt>
              </c:numCache>
            </c:numRef>
          </c:val>
          <c:smooth val="0"/>
          <c:extLst>
            <c:ext xmlns:c16="http://schemas.microsoft.com/office/drawing/2014/chart" uri="{C3380CC4-5D6E-409C-BE32-E72D297353CC}">
              <c16:uniqueId val="{00000001-77DF-48AB-BD21-54D6E4668D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177.48</c:v>
                </c:pt>
                <c:pt idx="2">
                  <c:v>216.52</c:v>
                </c:pt>
                <c:pt idx="3">
                  <c:v>192.84</c:v>
                </c:pt>
                <c:pt idx="4">
                  <c:v>190.53</c:v>
                </c:pt>
              </c:numCache>
            </c:numRef>
          </c:val>
          <c:extLst>
            <c:ext xmlns:c16="http://schemas.microsoft.com/office/drawing/2014/chart" uri="{C3380CC4-5D6E-409C-BE32-E72D297353CC}">
              <c16:uniqueId val="{00000000-B4F9-4022-881A-8D4E7D97CC2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187.76</c:v>
                </c:pt>
                <c:pt idx="2">
                  <c:v>190.48</c:v>
                </c:pt>
                <c:pt idx="3">
                  <c:v>193.59</c:v>
                </c:pt>
                <c:pt idx="4">
                  <c:v>194.42</c:v>
                </c:pt>
              </c:numCache>
            </c:numRef>
          </c:val>
          <c:smooth val="0"/>
          <c:extLst>
            <c:ext xmlns:c16="http://schemas.microsoft.com/office/drawing/2014/chart" uri="{C3380CC4-5D6E-409C-BE32-E72D297353CC}">
              <c16:uniqueId val="{00000001-B4F9-4022-881A-8D4E7D97CC2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沼田市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44361</v>
      </c>
      <c r="AM8" s="45"/>
      <c r="AN8" s="45"/>
      <c r="AO8" s="45"/>
      <c r="AP8" s="45"/>
      <c r="AQ8" s="45"/>
      <c r="AR8" s="45"/>
      <c r="AS8" s="45"/>
      <c r="AT8" s="44">
        <f>データ!T6</f>
        <v>443.46</v>
      </c>
      <c r="AU8" s="44"/>
      <c r="AV8" s="44"/>
      <c r="AW8" s="44"/>
      <c r="AX8" s="44"/>
      <c r="AY8" s="44"/>
      <c r="AZ8" s="44"/>
      <c r="BA8" s="44"/>
      <c r="BB8" s="44">
        <f>データ!U6</f>
        <v>100.03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60.11</v>
      </c>
      <c r="J10" s="44"/>
      <c r="K10" s="44"/>
      <c r="L10" s="44"/>
      <c r="M10" s="44"/>
      <c r="N10" s="44"/>
      <c r="O10" s="44"/>
      <c r="P10" s="44">
        <f>データ!P6</f>
        <v>13</v>
      </c>
      <c r="Q10" s="44"/>
      <c r="R10" s="44"/>
      <c r="S10" s="44"/>
      <c r="T10" s="44"/>
      <c r="U10" s="44"/>
      <c r="V10" s="44"/>
      <c r="W10" s="44">
        <f>データ!Q6</f>
        <v>97.75</v>
      </c>
      <c r="X10" s="44"/>
      <c r="Y10" s="44"/>
      <c r="Z10" s="44"/>
      <c r="AA10" s="44"/>
      <c r="AB10" s="44"/>
      <c r="AC10" s="44"/>
      <c r="AD10" s="45">
        <f>データ!R6</f>
        <v>2780</v>
      </c>
      <c r="AE10" s="45"/>
      <c r="AF10" s="45"/>
      <c r="AG10" s="45"/>
      <c r="AH10" s="45"/>
      <c r="AI10" s="45"/>
      <c r="AJ10" s="45"/>
      <c r="AK10" s="2"/>
      <c r="AL10" s="45">
        <f>データ!V6</f>
        <v>5725</v>
      </c>
      <c r="AM10" s="45"/>
      <c r="AN10" s="45"/>
      <c r="AO10" s="45"/>
      <c r="AP10" s="45"/>
      <c r="AQ10" s="45"/>
      <c r="AR10" s="45"/>
      <c r="AS10" s="45"/>
      <c r="AT10" s="44">
        <f>データ!W6</f>
        <v>3.97</v>
      </c>
      <c r="AU10" s="44"/>
      <c r="AV10" s="44"/>
      <c r="AW10" s="44"/>
      <c r="AX10" s="44"/>
      <c r="AY10" s="44"/>
      <c r="AZ10" s="44"/>
      <c r="BA10" s="44"/>
      <c r="BB10" s="44">
        <f>データ!X6</f>
        <v>1442.07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rFGZt68T/x9yBeoCt5zb2a+BhklHcDg4E16tJ3USnAcPUcvPrS+ZOPFcRXCY0WAM1ksymlZuL517gaX6ttAnmQ==" saltValue="7ziczxRi5/G5fF6OzBh82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102067</v>
      </c>
      <c r="D6" s="19">
        <f t="shared" si="3"/>
        <v>46</v>
      </c>
      <c r="E6" s="19">
        <f t="shared" si="3"/>
        <v>17</v>
      </c>
      <c r="F6" s="19">
        <f t="shared" si="3"/>
        <v>4</v>
      </c>
      <c r="G6" s="19">
        <f t="shared" si="3"/>
        <v>0</v>
      </c>
      <c r="H6" s="19" t="str">
        <f t="shared" si="3"/>
        <v>群馬県　沼田市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60.11</v>
      </c>
      <c r="P6" s="20">
        <f t="shared" si="3"/>
        <v>13</v>
      </c>
      <c r="Q6" s="20">
        <f t="shared" si="3"/>
        <v>97.75</v>
      </c>
      <c r="R6" s="20">
        <f t="shared" si="3"/>
        <v>2780</v>
      </c>
      <c r="S6" s="20">
        <f t="shared" si="3"/>
        <v>44361</v>
      </c>
      <c r="T6" s="20">
        <f t="shared" si="3"/>
        <v>443.46</v>
      </c>
      <c r="U6" s="20">
        <f t="shared" si="3"/>
        <v>100.03</v>
      </c>
      <c r="V6" s="20">
        <f t="shared" si="3"/>
        <v>5725</v>
      </c>
      <c r="W6" s="20">
        <f t="shared" si="3"/>
        <v>3.97</v>
      </c>
      <c r="X6" s="20">
        <f t="shared" si="3"/>
        <v>1442.07</v>
      </c>
      <c r="Y6" s="21" t="str">
        <f>IF(Y7="",NA(),Y7)</f>
        <v>-</v>
      </c>
      <c r="Z6" s="21">
        <f t="shared" ref="Z6:AH6" si="4">IF(Z7="",NA(),Z7)</f>
        <v>103.84</v>
      </c>
      <c r="AA6" s="21">
        <f t="shared" si="4"/>
        <v>104.24</v>
      </c>
      <c r="AB6" s="21">
        <f t="shared" si="4"/>
        <v>103.62</v>
      </c>
      <c r="AC6" s="21">
        <f t="shared" si="4"/>
        <v>100.74</v>
      </c>
      <c r="AD6" s="21" t="str">
        <f t="shared" si="4"/>
        <v>-</v>
      </c>
      <c r="AE6" s="21">
        <f t="shared" si="4"/>
        <v>102.7</v>
      </c>
      <c r="AF6" s="21">
        <f t="shared" si="4"/>
        <v>104.11</v>
      </c>
      <c r="AG6" s="21">
        <f t="shared" si="4"/>
        <v>101.98</v>
      </c>
      <c r="AH6" s="21">
        <f t="shared" si="4"/>
        <v>102.68</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48.2</v>
      </c>
      <c r="AQ6" s="21">
        <f t="shared" si="5"/>
        <v>46.91</v>
      </c>
      <c r="AR6" s="21">
        <f t="shared" si="5"/>
        <v>52.27</v>
      </c>
      <c r="AS6" s="21">
        <f t="shared" si="5"/>
        <v>58.68</v>
      </c>
      <c r="AT6" s="20" t="str">
        <f>IF(AT7="","",IF(AT7="-","【-】","【"&amp;SUBSTITUTE(TEXT(AT7,"#,##0.00"),"-","△")&amp;"】"))</f>
        <v>【65.73】</v>
      </c>
      <c r="AU6" s="21" t="str">
        <f>IF(AU7="",NA(),AU7)</f>
        <v>-</v>
      </c>
      <c r="AV6" s="21">
        <f t="shared" ref="AV6:BD6" si="6">IF(AV7="",NA(),AV7)</f>
        <v>22.84</v>
      </c>
      <c r="AW6" s="21">
        <f t="shared" si="6"/>
        <v>23.77</v>
      </c>
      <c r="AX6" s="21">
        <f t="shared" si="6"/>
        <v>19.760000000000002</v>
      </c>
      <c r="AY6" s="21">
        <f t="shared" si="6"/>
        <v>8.0299999999999994</v>
      </c>
      <c r="AZ6" s="21" t="str">
        <f t="shared" si="6"/>
        <v>-</v>
      </c>
      <c r="BA6" s="21">
        <f t="shared" si="6"/>
        <v>46.85</v>
      </c>
      <c r="BB6" s="21">
        <f t="shared" si="6"/>
        <v>44.35</v>
      </c>
      <c r="BC6" s="21">
        <f t="shared" si="6"/>
        <v>41.51</v>
      </c>
      <c r="BD6" s="21">
        <f t="shared" si="6"/>
        <v>45.01</v>
      </c>
      <c r="BE6" s="20" t="str">
        <f>IF(BE7="","",IF(BE7="-","【-】","【"&amp;SUBSTITUTE(TEXT(BE7,"#,##0.00"),"-","△")&amp;"】"))</f>
        <v>【48.91】</v>
      </c>
      <c r="BF6" s="21" t="str">
        <f>IF(BF7="",NA(),BF7)</f>
        <v>-</v>
      </c>
      <c r="BG6" s="21">
        <f t="shared" ref="BG6:BO6" si="7">IF(BG7="",NA(),BG7)</f>
        <v>38.020000000000003</v>
      </c>
      <c r="BH6" s="21">
        <f t="shared" si="7"/>
        <v>32.18</v>
      </c>
      <c r="BI6" s="21">
        <f t="shared" si="7"/>
        <v>27.62</v>
      </c>
      <c r="BJ6" s="21">
        <f t="shared" si="7"/>
        <v>23.61</v>
      </c>
      <c r="BK6" s="21" t="str">
        <f t="shared" si="7"/>
        <v>-</v>
      </c>
      <c r="BL6" s="21">
        <f t="shared" si="7"/>
        <v>1268.6300000000001</v>
      </c>
      <c r="BM6" s="21">
        <f t="shared" si="7"/>
        <v>1283.69</v>
      </c>
      <c r="BN6" s="21">
        <f t="shared" si="7"/>
        <v>1160.22</v>
      </c>
      <c r="BO6" s="21">
        <f t="shared" si="7"/>
        <v>1141.98</v>
      </c>
      <c r="BP6" s="20" t="str">
        <f>IF(BP7="","",IF(BP7="-","【-】","【"&amp;SUBSTITUTE(TEXT(BP7,"#,##0.00"),"-","△")&amp;"】"))</f>
        <v>【1,156.82】</v>
      </c>
      <c r="BQ6" s="21" t="str">
        <f>IF(BQ7="",NA(),BQ7)</f>
        <v>-</v>
      </c>
      <c r="BR6" s="21">
        <f t="shared" ref="BR6:BZ6" si="8">IF(BR7="",NA(),BR7)</f>
        <v>78.09</v>
      </c>
      <c r="BS6" s="21">
        <f t="shared" si="8"/>
        <v>62.22</v>
      </c>
      <c r="BT6" s="21">
        <f t="shared" si="8"/>
        <v>69.84</v>
      </c>
      <c r="BU6" s="21">
        <f t="shared" si="8"/>
        <v>73.28</v>
      </c>
      <c r="BV6" s="21" t="str">
        <f t="shared" si="8"/>
        <v>-</v>
      </c>
      <c r="BW6" s="21">
        <f t="shared" si="8"/>
        <v>82.88</v>
      </c>
      <c r="BX6" s="21">
        <f t="shared" si="8"/>
        <v>82.53</v>
      </c>
      <c r="BY6" s="21">
        <f t="shared" si="8"/>
        <v>81.81</v>
      </c>
      <c r="BZ6" s="21">
        <f t="shared" si="8"/>
        <v>82.27</v>
      </c>
      <c r="CA6" s="20" t="str">
        <f>IF(CA7="","",IF(CA7="-","【-】","【"&amp;SUBSTITUTE(TEXT(CA7,"#,##0.00"),"-","△")&amp;"】"))</f>
        <v>【75.33】</v>
      </c>
      <c r="CB6" s="21" t="str">
        <f>IF(CB7="",NA(),CB7)</f>
        <v>-</v>
      </c>
      <c r="CC6" s="21">
        <f t="shared" ref="CC6:CK6" si="9">IF(CC7="",NA(),CC7)</f>
        <v>177.48</v>
      </c>
      <c r="CD6" s="21">
        <f t="shared" si="9"/>
        <v>216.52</v>
      </c>
      <c r="CE6" s="21">
        <f t="shared" si="9"/>
        <v>192.84</v>
      </c>
      <c r="CF6" s="21">
        <f t="shared" si="9"/>
        <v>190.53</v>
      </c>
      <c r="CG6" s="21" t="str">
        <f t="shared" si="9"/>
        <v>-</v>
      </c>
      <c r="CH6" s="21">
        <f t="shared" si="9"/>
        <v>187.76</v>
      </c>
      <c r="CI6" s="21">
        <f t="shared" si="9"/>
        <v>190.48</v>
      </c>
      <c r="CJ6" s="21">
        <f t="shared" si="9"/>
        <v>193.59</v>
      </c>
      <c r="CK6" s="21">
        <f t="shared" si="9"/>
        <v>194.42</v>
      </c>
      <c r="CL6" s="20" t="str">
        <f>IF(CL7="","",IF(CL7="-","【-】","【"&amp;SUBSTITUTE(TEXT(CL7,"#,##0.00"),"-","△")&amp;"】"))</f>
        <v>【215.73】</v>
      </c>
      <c r="CM6" s="21" t="str">
        <f>IF(CM7="",NA(),CM7)</f>
        <v>-</v>
      </c>
      <c r="CN6" s="21">
        <f t="shared" ref="CN6:CV6" si="10">IF(CN7="",NA(),CN7)</f>
        <v>48.89</v>
      </c>
      <c r="CO6" s="21">
        <f t="shared" si="10"/>
        <v>48.81</v>
      </c>
      <c r="CP6" s="21">
        <f t="shared" si="10"/>
        <v>49.59</v>
      </c>
      <c r="CQ6" s="21">
        <f t="shared" si="10"/>
        <v>48.61</v>
      </c>
      <c r="CR6" s="21" t="str">
        <f t="shared" si="10"/>
        <v>-</v>
      </c>
      <c r="CS6" s="21">
        <f t="shared" si="10"/>
        <v>45.87</v>
      </c>
      <c r="CT6" s="21">
        <f t="shared" si="10"/>
        <v>44.24</v>
      </c>
      <c r="CU6" s="21">
        <f t="shared" si="10"/>
        <v>45.3</v>
      </c>
      <c r="CV6" s="21">
        <f t="shared" si="10"/>
        <v>45.6</v>
      </c>
      <c r="CW6" s="20" t="str">
        <f>IF(CW7="","",IF(CW7="-","【-】","【"&amp;SUBSTITUTE(TEXT(CW7,"#,##0.00"),"-","△")&amp;"】"))</f>
        <v>【43.28】</v>
      </c>
      <c r="CX6" s="21" t="str">
        <f>IF(CX7="",NA(),CX7)</f>
        <v>-</v>
      </c>
      <c r="CY6" s="21">
        <f t="shared" ref="CY6:DG6" si="11">IF(CY7="",NA(),CY7)</f>
        <v>84.98</v>
      </c>
      <c r="CZ6" s="21">
        <f t="shared" si="11"/>
        <v>86.21</v>
      </c>
      <c r="DA6" s="21">
        <f t="shared" si="11"/>
        <v>87.72</v>
      </c>
      <c r="DB6" s="21">
        <f t="shared" si="11"/>
        <v>88.21</v>
      </c>
      <c r="DC6" s="21" t="str">
        <f t="shared" si="11"/>
        <v>-</v>
      </c>
      <c r="DD6" s="21">
        <f t="shared" si="11"/>
        <v>87.65</v>
      </c>
      <c r="DE6" s="21">
        <f t="shared" si="11"/>
        <v>88.15</v>
      </c>
      <c r="DF6" s="21">
        <f t="shared" si="11"/>
        <v>88.37</v>
      </c>
      <c r="DG6" s="21">
        <f t="shared" si="11"/>
        <v>88.66</v>
      </c>
      <c r="DH6" s="20" t="str">
        <f>IF(DH7="","",IF(DH7="-","【-】","【"&amp;SUBSTITUTE(TEXT(DH7,"#,##0.00"),"-","△")&amp;"】"))</f>
        <v>【86.21】</v>
      </c>
      <c r="DI6" s="21" t="str">
        <f>IF(DI7="",NA(),DI7)</f>
        <v>-</v>
      </c>
      <c r="DJ6" s="21">
        <f t="shared" ref="DJ6:DR6" si="12">IF(DJ7="",NA(),DJ7)</f>
        <v>3.64</v>
      </c>
      <c r="DK6" s="21">
        <f t="shared" si="12"/>
        <v>7.28</v>
      </c>
      <c r="DL6" s="21">
        <f t="shared" si="12"/>
        <v>10.7</v>
      </c>
      <c r="DM6" s="21">
        <f t="shared" si="12"/>
        <v>14.11</v>
      </c>
      <c r="DN6" s="21" t="str">
        <f t="shared" si="12"/>
        <v>-</v>
      </c>
      <c r="DO6" s="21">
        <f t="shared" si="12"/>
        <v>29.24</v>
      </c>
      <c r="DP6" s="21">
        <f t="shared" si="12"/>
        <v>31.73</v>
      </c>
      <c r="DQ6" s="21">
        <f t="shared" si="12"/>
        <v>32.57</v>
      </c>
      <c r="DR6" s="21">
        <f t="shared" si="12"/>
        <v>33.159999999999997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1">
        <f t="shared" si="13"/>
        <v>0.04</v>
      </c>
      <c r="EC6" s="21">
        <f t="shared" si="13"/>
        <v>0.12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0.06</v>
      </c>
      <c r="EL6" s="21">
        <f t="shared" si="14"/>
        <v>0.27</v>
      </c>
      <c r="EM6" s="21">
        <f t="shared" si="14"/>
        <v>0.22</v>
      </c>
      <c r="EN6" s="21">
        <f t="shared" si="14"/>
        <v>0.17</v>
      </c>
      <c r="EO6" s="20" t="str">
        <f>IF(EO7="","",IF(EO7="-","【-】","【"&amp;SUBSTITUTE(TEXT(EO7,"#,##0.00"),"-","△")&amp;"】"))</f>
        <v>【0.11】</v>
      </c>
    </row>
    <row r="7" spans="1:148" s="22" customFormat="1" x14ac:dyDescent="0.2">
      <c r="A7" s="14"/>
      <c r="B7" s="23">
        <v>2023</v>
      </c>
      <c r="C7" s="23">
        <v>102067</v>
      </c>
      <c r="D7" s="23">
        <v>46</v>
      </c>
      <c r="E7" s="23">
        <v>17</v>
      </c>
      <c r="F7" s="23">
        <v>4</v>
      </c>
      <c r="G7" s="23">
        <v>0</v>
      </c>
      <c r="H7" s="23" t="s">
        <v>96</v>
      </c>
      <c r="I7" s="23" t="s">
        <v>97</v>
      </c>
      <c r="J7" s="23" t="s">
        <v>98</v>
      </c>
      <c r="K7" s="23" t="s">
        <v>99</v>
      </c>
      <c r="L7" s="23" t="s">
        <v>100</v>
      </c>
      <c r="M7" s="23" t="s">
        <v>101</v>
      </c>
      <c r="N7" s="24" t="s">
        <v>102</v>
      </c>
      <c r="O7" s="24">
        <v>60.11</v>
      </c>
      <c r="P7" s="24">
        <v>13</v>
      </c>
      <c r="Q7" s="24">
        <v>97.75</v>
      </c>
      <c r="R7" s="24">
        <v>2780</v>
      </c>
      <c r="S7" s="24">
        <v>44361</v>
      </c>
      <c r="T7" s="24">
        <v>443.46</v>
      </c>
      <c r="U7" s="24">
        <v>100.03</v>
      </c>
      <c r="V7" s="24">
        <v>5725</v>
      </c>
      <c r="W7" s="24">
        <v>3.97</v>
      </c>
      <c r="X7" s="24">
        <v>1442.07</v>
      </c>
      <c r="Y7" s="24" t="s">
        <v>102</v>
      </c>
      <c r="Z7" s="24">
        <v>103.84</v>
      </c>
      <c r="AA7" s="24">
        <v>104.24</v>
      </c>
      <c r="AB7" s="24">
        <v>103.62</v>
      </c>
      <c r="AC7" s="24">
        <v>100.74</v>
      </c>
      <c r="AD7" s="24" t="s">
        <v>102</v>
      </c>
      <c r="AE7" s="24">
        <v>102.7</v>
      </c>
      <c r="AF7" s="24">
        <v>104.11</v>
      </c>
      <c r="AG7" s="24">
        <v>101.98</v>
      </c>
      <c r="AH7" s="24">
        <v>102.68</v>
      </c>
      <c r="AI7" s="24">
        <v>105.09</v>
      </c>
      <c r="AJ7" s="24" t="s">
        <v>102</v>
      </c>
      <c r="AK7" s="24">
        <v>0</v>
      </c>
      <c r="AL7" s="24">
        <v>0</v>
      </c>
      <c r="AM7" s="24">
        <v>0</v>
      </c>
      <c r="AN7" s="24">
        <v>0</v>
      </c>
      <c r="AO7" s="24" t="s">
        <v>102</v>
      </c>
      <c r="AP7" s="24">
        <v>48.2</v>
      </c>
      <c r="AQ7" s="24">
        <v>46.91</v>
      </c>
      <c r="AR7" s="24">
        <v>52.27</v>
      </c>
      <c r="AS7" s="24">
        <v>58.68</v>
      </c>
      <c r="AT7" s="24">
        <v>65.73</v>
      </c>
      <c r="AU7" s="24" t="s">
        <v>102</v>
      </c>
      <c r="AV7" s="24">
        <v>22.84</v>
      </c>
      <c r="AW7" s="24">
        <v>23.77</v>
      </c>
      <c r="AX7" s="24">
        <v>19.760000000000002</v>
      </c>
      <c r="AY7" s="24">
        <v>8.0299999999999994</v>
      </c>
      <c r="AZ7" s="24" t="s">
        <v>102</v>
      </c>
      <c r="BA7" s="24">
        <v>46.85</v>
      </c>
      <c r="BB7" s="24">
        <v>44.35</v>
      </c>
      <c r="BC7" s="24">
        <v>41.51</v>
      </c>
      <c r="BD7" s="24">
        <v>45.01</v>
      </c>
      <c r="BE7" s="24">
        <v>48.91</v>
      </c>
      <c r="BF7" s="24" t="s">
        <v>102</v>
      </c>
      <c r="BG7" s="24">
        <v>38.020000000000003</v>
      </c>
      <c r="BH7" s="24">
        <v>32.18</v>
      </c>
      <c r="BI7" s="24">
        <v>27.62</v>
      </c>
      <c r="BJ7" s="24">
        <v>23.61</v>
      </c>
      <c r="BK7" s="24" t="s">
        <v>102</v>
      </c>
      <c r="BL7" s="24">
        <v>1268.6300000000001</v>
      </c>
      <c r="BM7" s="24">
        <v>1283.69</v>
      </c>
      <c r="BN7" s="24">
        <v>1160.22</v>
      </c>
      <c r="BO7" s="24">
        <v>1141.98</v>
      </c>
      <c r="BP7" s="24">
        <v>1156.82</v>
      </c>
      <c r="BQ7" s="24" t="s">
        <v>102</v>
      </c>
      <c r="BR7" s="24">
        <v>78.09</v>
      </c>
      <c r="BS7" s="24">
        <v>62.22</v>
      </c>
      <c r="BT7" s="24">
        <v>69.84</v>
      </c>
      <c r="BU7" s="24">
        <v>73.28</v>
      </c>
      <c r="BV7" s="24" t="s">
        <v>102</v>
      </c>
      <c r="BW7" s="24">
        <v>82.88</v>
      </c>
      <c r="BX7" s="24">
        <v>82.53</v>
      </c>
      <c r="BY7" s="24">
        <v>81.81</v>
      </c>
      <c r="BZ7" s="24">
        <v>82.27</v>
      </c>
      <c r="CA7" s="24">
        <v>75.33</v>
      </c>
      <c r="CB7" s="24" t="s">
        <v>102</v>
      </c>
      <c r="CC7" s="24">
        <v>177.48</v>
      </c>
      <c r="CD7" s="24">
        <v>216.52</v>
      </c>
      <c r="CE7" s="24">
        <v>192.84</v>
      </c>
      <c r="CF7" s="24">
        <v>190.53</v>
      </c>
      <c r="CG7" s="24" t="s">
        <v>102</v>
      </c>
      <c r="CH7" s="24">
        <v>187.76</v>
      </c>
      <c r="CI7" s="24">
        <v>190.48</v>
      </c>
      <c r="CJ7" s="24">
        <v>193.59</v>
      </c>
      <c r="CK7" s="24">
        <v>194.42</v>
      </c>
      <c r="CL7" s="24">
        <v>215.73</v>
      </c>
      <c r="CM7" s="24" t="s">
        <v>102</v>
      </c>
      <c r="CN7" s="24">
        <v>48.89</v>
      </c>
      <c r="CO7" s="24">
        <v>48.81</v>
      </c>
      <c r="CP7" s="24">
        <v>49.59</v>
      </c>
      <c r="CQ7" s="24">
        <v>48.61</v>
      </c>
      <c r="CR7" s="24" t="s">
        <v>102</v>
      </c>
      <c r="CS7" s="24">
        <v>45.87</v>
      </c>
      <c r="CT7" s="24">
        <v>44.24</v>
      </c>
      <c r="CU7" s="24">
        <v>45.3</v>
      </c>
      <c r="CV7" s="24">
        <v>45.6</v>
      </c>
      <c r="CW7" s="24">
        <v>43.28</v>
      </c>
      <c r="CX7" s="24" t="s">
        <v>102</v>
      </c>
      <c r="CY7" s="24">
        <v>84.98</v>
      </c>
      <c r="CZ7" s="24">
        <v>86.21</v>
      </c>
      <c r="DA7" s="24">
        <v>87.72</v>
      </c>
      <c r="DB7" s="24">
        <v>88.21</v>
      </c>
      <c r="DC7" s="24" t="s">
        <v>102</v>
      </c>
      <c r="DD7" s="24">
        <v>87.65</v>
      </c>
      <c r="DE7" s="24">
        <v>88.15</v>
      </c>
      <c r="DF7" s="24">
        <v>88.37</v>
      </c>
      <c r="DG7" s="24">
        <v>88.66</v>
      </c>
      <c r="DH7" s="24">
        <v>86.21</v>
      </c>
      <c r="DI7" s="24" t="s">
        <v>102</v>
      </c>
      <c r="DJ7" s="24">
        <v>3.64</v>
      </c>
      <c r="DK7" s="24">
        <v>7.28</v>
      </c>
      <c r="DL7" s="24">
        <v>10.7</v>
      </c>
      <c r="DM7" s="24">
        <v>14.11</v>
      </c>
      <c r="DN7" s="24" t="s">
        <v>102</v>
      </c>
      <c r="DO7" s="24">
        <v>29.24</v>
      </c>
      <c r="DP7" s="24">
        <v>31.73</v>
      </c>
      <c r="DQ7" s="24">
        <v>32.57</v>
      </c>
      <c r="DR7" s="24">
        <v>33.159999999999997</v>
      </c>
      <c r="DS7" s="24">
        <v>29.62</v>
      </c>
      <c r="DT7" s="24" t="s">
        <v>102</v>
      </c>
      <c r="DU7" s="24">
        <v>0</v>
      </c>
      <c r="DV7" s="24">
        <v>0</v>
      </c>
      <c r="DW7" s="24">
        <v>0</v>
      </c>
      <c r="DX7" s="24">
        <v>0</v>
      </c>
      <c r="DY7" s="24" t="s">
        <v>102</v>
      </c>
      <c r="DZ7" s="24">
        <v>0</v>
      </c>
      <c r="EA7" s="24">
        <v>0</v>
      </c>
      <c r="EB7" s="24">
        <v>0.04</v>
      </c>
      <c r="EC7" s="24">
        <v>0.12</v>
      </c>
      <c r="ED7" s="24">
        <v>0.09</v>
      </c>
      <c r="EE7" s="24" t="s">
        <v>102</v>
      </c>
      <c r="EF7" s="24">
        <v>0</v>
      </c>
      <c r="EG7" s="24">
        <v>0</v>
      </c>
      <c r="EH7" s="24">
        <v>0</v>
      </c>
      <c r="EI7" s="24">
        <v>0</v>
      </c>
      <c r="EJ7" s="24" t="s">
        <v>102</v>
      </c>
      <c r="EK7" s="24">
        <v>0.06</v>
      </c>
      <c r="EL7" s="24">
        <v>0.27</v>
      </c>
      <c r="EM7" s="24">
        <v>0.22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2025-01-29T06:35:59Z</cp:lastPrinted>
  <dcterms:created xsi:type="dcterms:W3CDTF">2025-01-24T07:10:17Z</dcterms:created>
  <dcterms:modified xsi:type="dcterms:W3CDTF">2025-02-27T06:12:02Z</dcterms:modified>
  <cp:category/>
</cp:coreProperties>
</file>