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3ABD378F-FC12-4DDC-990D-F3A5A1008C9A}" xr6:coauthVersionLast="47" xr6:coauthVersionMax="47" xr10:uidLastSave="{00000000-0000-0000-0000-000000000000}"/>
  <workbookProtection workbookAlgorithmName="SHA-512" workbookHashValue="t2FmOAq4Kryqciv55Doro56IgGUyvMqFyEb4/Q8Qhdo4ca/05YDWo5x4IJqD3boGNbqLRI3qMJh2hzUDoC8sHg==" workbookSaltValue="tjYRK6oLe9SqcxvKQumw8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AT10" i="4"/>
  <c r="AL10" i="4"/>
  <c r="I10" i="4"/>
  <c r="AL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<sst xmlns="http://schemas.openxmlformats.org/spreadsheetml/2006/main" count="257" uniqueCount="116">
  <si>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</si>
  <si>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</si>
  <si>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</si>
  <si>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</si>
  <si>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</si>
  <si>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</si>
  <si>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</si>
  <si>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</si>
  <si>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</si>
  <si>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</si>
  <si>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</si>
  <si>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</si>
  <si>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</si>
  <si>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</si>
  <si>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</si>
  <si>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</si>
  <si>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</si>
  <si>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</si>
  <si>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</si>
  <si>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</si>
  <si>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</si>
  <si>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</si>
  <si>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</si>
  <si>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</si>
  <si>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</si>
  <si>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</si>
  <si>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</si>
  <si>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</si>
  <si>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</si>
  <si>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</si>
  <si>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</si>
  <si>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</si>
  <si>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</si>
  <si>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</si>
  <si>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</si>
  <si>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</si>
  <si>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</si>
  <si>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</si>
  <si>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</si>
  <si>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</si>
  <si>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</si>
  <si>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</si>
  <si>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</si>
  <si>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</si>
  <si>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</si>
  <si>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</si>
  <si>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</si>
  <si>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</si>
  <si>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</si>
  <si>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</si>
  <si>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</si>
  <si>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</si>
  <si>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</si>
  <si>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</si>
  <si>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</si>
  <si>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</si>
  <si>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</si>
  <si>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</si>
  <si>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</si>
  <si>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</si>
  <si>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</si>
  <si>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</si>
  <si>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</si>
  <si>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</si>
  <si>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</si>
  <si>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</si>
  <si>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</si>
  <si>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</si>
  <si>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</si>
  <si>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</si>
  <si>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</si>
  <si>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</si>
  <si>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</si>
  <si>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</si>
  <si>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</si>
  <si>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</si>
  <si>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</si>
  <si>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</si>
  <si>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</si>
  <si>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</si>
  <si>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</si>
  <si>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</si>
  <si>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</si>
  <si>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</si>
  <si>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</si>
  <si>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</si>
  <si>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</si>
  <si>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</si>
  <si>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</si>
  <si>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</si>
  <si>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</si>
  <si>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</si>
  <si>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</si>
  <si>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</si>
  <si>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</si>
  <si>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</si>
  <si>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</si>
  <si>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</si>
  <si>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</si>
  <si>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</si>
  <si>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</si>
  <si>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</si>
  <si>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</si>
  <si>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</si>
  <si>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</si>
  <si>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</si>
  <si>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</si>
  <si>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</si>
  <si>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</si>
  <si>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</si>
  <si>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</si>
  <si>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</si>
  <si>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</si>
  <si>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令和2年度から法適用企業となり、減価償却費を計上するようになったため、①有形固定資産減価償却率は低い値となっています。
　また、現時点では法定耐用年数を超過した管渠がないため、②管渠老朽化率は0%となっています。
　この事業は、平成14年度開始(22年経過)であり、老朽化が進んでいないため、③管渠改善率は0%となっています。</t>
    <phoneticPr fontId="4"/>
  </si>
  <si>
    <t>　当市は令和2年度に法適用企業となりました。これに前後して使用料を3段階で引上げたことにより、経費回収率が向上し、90%近い水準を保っています。この事業の区域では、大幅な人口減少は起きておらず、大規模な施設を保有していないため、現時点では物価上昇の影響は限定的です。また、施設の老朽化の問題は生じていませんが、農業集落排水事業との統合が今後の課題となっており、これに伴って不明水対策を行う必要が生じています。
　こうした中、令和3年度に、ストックマネジメント全体計画の一部として経営戦略を策定し、令和6年度に改定することとしています。費用削減や負担平準化の努力とともに、適正な使用料水準を検討し、将来にわたって持続可能な事業となるよう取組んでいきます。</t>
    <phoneticPr fontId="4"/>
  </si>
  <si>
    <t>　⑤経費回収率・⑥汚水処理原価は、この事業の全部が分流式下水道であり、維持管理費を使用料で回収できているため、ほとんど変動がありません。使用料収入で賄いきれない費用については、一般会計繰入金により補填しているため、①経常収支比率は100%以上であり、②累積欠損金比率は0%となっています。今後も費用削減と使用料の適正化に努め、健全な経営を行う必要があります。
　③流動比率は、類似団体平均値を大幅に下回っていますが、公共下水道事業と同一会計で処理しているため、大きな問題はありません。また、流動負債は、建設改良のために起こした企業債の元金償還金が多くを占めており、資金不足は生じていません。今後も企業債償還に充てる財源の適正な管理を継続する必要があります。
　また、資本的収支の不足額について、長期前受金戻入の一部を控除して汚水処理費に算入することで、一般会計との負担区分を適正化しつつ、必要な利益を計上して財源とするよう改めました。これにより、企業債償還金に対応する減価償却費に対して、分流式経費として繰入れることとなるため、④企業債残高対事業規模比率は大幅に低下しました。
　なお、この事業の管渠は東毛流域下水道に接続しており、終末処理場を保有していないため、⑦施設利用率は算出していません。
　今後の人口動態を踏まえ、適正な投資規模を検討しながら、⑧水洗化率の向上に努めていきます。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</si>
</sst>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021-4BEC-AEA0-97099E9F35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4021-4BEC-AEA0-97099E9F35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79-4B00-BDDC-41FB213EA6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6579-4B00-BDDC-41FB213EA6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72.97</c:v>
                </c:pt>
                <c:pt idx="2">
                  <c:v>74.010000000000005</c:v>
                </c:pt>
                <c:pt idx="3">
                  <c:v>74.89</c:v>
                </c:pt>
                <c:pt idx="4">
                  <c:v>74.92</c:v>
                </c:pt>
              </c:numCache>
            </c:numRef>
          </c:val>
          <c:extLst>
            <c:ext xmlns:c16="http://schemas.microsoft.com/office/drawing/2014/chart" uri="{C3380CC4-5D6E-409C-BE32-E72D297353CC}">
              <c16:uniqueId val="{00000000-38C7-4087-9142-95FCD1689C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38C7-4087-9142-95FCD1689C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c:v>
                </c:pt>
                <c:pt idx="2">
                  <c:v>100</c:v>
                </c:pt>
                <c:pt idx="3">
                  <c:v>100</c:v>
                </c:pt>
                <c:pt idx="4">
                  <c:v>118.52</c:v>
                </c:pt>
              </c:numCache>
            </c:numRef>
          </c:val>
          <c:extLst>
            <c:ext xmlns:c16="http://schemas.microsoft.com/office/drawing/2014/chart" uri="{C3380CC4-5D6E-409C-BE32-E72D297353CC}">
              <c16:uniqueId val="{00000000-F475-4F7E-BA8C-5916D858DD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F475-4F7E-BA8C-5916D858DD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2.59</c:v>
                </c:pt>
                <c:pt idx="2">
                  <c:v>5.14</c:v>
                </c:pt>
                <c:pt idx="3">
                  <c:v>7.77</c:v>
                </c:pt>
                <c:pt idx="4">
                  <c:v>10.24</c:v>
                </c:pt>
              </c:numCache>
            </c:numRef>
          </c:val>
          <c:extLst>
            <c:ext xmlns:c16="http://schemas.microsoft.com/office/drawing/2014/chart" uri="{C3380CC4-5D6E-409C-BE32-E72D297353CC}">
              <c16:uniqueId val="{00000000-DB2C-466D-A2F3-ACFB11A25A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DB2C-466D-A2F3-ACFB11A25A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B76-42E1-9558-B3946867A3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7B76-42E1-9558-B3946867A3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21E-4A60-9EC7-4D5D8034140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E21E-4A60-9EC7-4D5D8034140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7.1</c:v>
                </c:pt>
                <c:pt idx="2">
                  <c:v>9.86</c:v>
                </c:pt>
                <c:pt idx="3">
                  <c:v>9.4499999999999993</c:v>
                </c:pt>
                <c:pt idx="4">
                  <c:v>27.64</c:v>
                </c:pt>
              </c:numCache>
            </c:numRef>
          </c:val>
          <c:extLst>
            <c:ext xmlns:c16="http://schemas.microsoft.com/office/drawing/2014/chart" uri="{C3380CC4-5D6E-409C-BE32-E72D297353CC}">
              <c16:uniqueId val="{00000000-6520-44B3-81B6-4E29742CC6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6520-44B3-81B6-4E29742CC6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567.35</c:v>
                </c:pt>
                <c:pt idx="2">
                  <c:v>1661.56</c:v>
                </c:pt>
                <c:pt idx="3">
                  <c:v>1602.79</c:v>
                </c:pt>
                <c:pt idx="4">
                  <c:v>918.82</c:v>
                </c:pt>
              </c:numCache>
            </c:numRef>
          </c:val>
          <c:extLst>
            <c:ext xmlns:c16="http://schemas.microsoft.com/office/drawing/2014/chart" uri="{C3380CC4-5D6E-409C-BE32-E72D297353CC}">
              <c16:uniqueId val="{00000000-C3F0-4723-9533-FD905A0C8E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C3F0-4723-9533-FD905A0C8E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87.18</c:v>
                </c:pt>
                <c:pt idx="2">
                  <c:v>89.78</c:v>
                </c:pt>
                <c:pt idx="3">
                  <c:v>89.56</c:v>
                </c:pt>
                <c:pt idx="4">
                  <c:v>89.78</c:v>
                </c:pt>
              </c:numCache>
            </c:numRef>
          </c:val>
          <c:extLst>
            <c:ext xmlns:c16="http://schemas.microsoft.com/office/drawing/2014/chart" uri="{C3380CC4-5D6E-409C-BE32-E72D297353CC}">
              <c16:uniqueId val="{00000000-9261-4DF3-BAAC-DCAA9AF33A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261-4DF3-BAAC-DCAA9AF33A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4810-4037-8739-D6D116962A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4810-4037-8739-D6D116962A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桐生市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102988</v>
      </c>
      <c r="AM8" s="41"/>
      <c r="AN8" s="41"/>
      <c r="AO8" s="41"/>
      <c r="AP8" s="41"/>
      <c r="AQ8" s="41"/>
      <c r="AR8" s="41"/>
      <c r="AS8" s="41"/>
      <c r="AT8" s="34">
        <f>データ!T6</f>
        <v>274.45</v>
      </c>
      <c r="AU8" s="34"/>
      <c r="AV8" s="34"/>
      <c r="AW8" s="34"/>
      <c r="AX8" s="34"/>
      <c r="AY8" s="34"/>
      <c r="AZ8" s="34"/>
      <c r="BA8" s="34"/>
      <c r="BB8" s="34">
        <f>データ!U6</f>
        <v>375.25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50.66</v>
      </c>
      <c r="J10" s="34"/>
      <c r="K10" s="34"/>
      <c r="L10" s="34"/>
      <c r="M10" s="34"/>
      <c r="N10" s="34"/>
      <c r="O10" s="34"/>
      <c r="P10" s="34">
        <f>データ!P6</f>
        <v>5.4</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5523</v>
      </c>
      <c r="AM10" s="41"/>
      <c r="AN10" s="41"/>
      <c r="AO10" s="41"/>
      <c r="AP10" s="41"/>
      <c r="AQ10" s="41"/>
      <c r="AR10" s="41"/>
      <c r="AS10" s="41"/>
      <c r="AT10" s="34">
        <f>データ!W6</f>
        <v>2.29</v>
      </c>
      <c r="AU10" s="34"/>
      <c r="AV10" s="34"/>
      <c r="AW10" s="34"/>
      <c r="AX10" s="34"/>
      <c r="AY10" s="34"/>
      <c r="AZ10" s="34"/>
      <c r="BA10" s="34"/>
      <c r="BB10" s="34">
        <f>データ!X6</f>
        <v>2411.79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lUlzU6QG2+CeONH9sW/iLb6PdZsVULjgSGObzdZ4bQS62955TmXFKqD9CJpEDdMqjs9hU5CqYw+QWf1/5fslLw==" saltValue="Ph6fXw99A/r1myybI4uP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102032</v>
      </c>
      <c r="D6" s="19">
        <f t="shared" si="3"/>
        <v>46</v>
      </c>
      <c r="E6" s="19">
        <f t="shared" si="3"/>
        <v>17</v>
      </c>
      <c r="F6" s="19">
        <f t="shared" si="3"/>
        <v>4</v>
      </c>
      <c r="G6" s="19">
        <f t="shared" si="3"/>
        <v>0</v>
      </c>
      <c r="H6" s="19" t="str">
        <f t="shared" si="3"/>
        <v>群馬県　桐生市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50.66</v>
      </c>
      <c r="P6" s="20">
        <f t="shared" si="3"/>
        <v>5.4</v>
      </c>
      <c r="Q6" s="20">
        <f t="shared" si="3"/>
        <v>100</v>
      </c>
      <c r="R6" s="20">
        <f t="shared" si="3"/>
        <v>2750</v>
      </c>
      <c r="S6" s="20">
        <f t="shared" si="3"/>
        <v>102988</v>
      </c>
      <c r="T6" s="20">
        <f t="shared" si="3"/>
        <v>274.45</v>
      </c>
      <c r="U6" s="20">
        <f t="shared" si="3"/>
        <v>375.25</v>
      </c>
      <c r="V6" s="20">
        <f t="shared" si="3"/>
        <v>5523</v>
      </c>
      <c r="W6" s="20">
        <f t="shared" si="3"/>
        <v>2.29</v>
      </c>
      <c r="X6" s="20">
        <f t="shared" si="3"/>
        <v>2411.79</v>
      </c>
      <c r="Y6" s="21" t="str">
        <f>IF(Y7="",NA(),Y7)</f>
        <v>-</v>
      </c>
      <c r="Z6" s="21">
        <f t="shared" ref="Z6:AH6" si="4">IF(Z7="",NA(),Z7)</f>
        <v>100</v>
      </c>
      <c r="AA6" s="21">
        <f t="shared" si="4"/>
        <v>100</v>
      </c>
      <c r="AB6" s="21">
        <f t="shared" si="4"/>
        <v>100</v>
      </c>
      <c r="AC6" s="21">
        <f t="shared" si="4"/>
        <v>118.52</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7.1</v>
      </c>
      <c r="AW6" s="21">
        <f t="shared" si="6"/>
        <v>9.86</v>
      </c>
      <c r="AX6" s="21">
        <f t="shared" si="6"/>
        <v>9.4499999999999993</v>
      </c>
      <c r="AY6" s="21">
        <f t="shared" si="6"/>
        <v>27.64</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567.35</v>
      </c>
      <c r="BH6" s="21">
        <f t="shared" si="7"/>
        <v>1661.56</v>
      </c>
      <c r="BI6" s="21">
        <f t="shared" si="7"/>
        <v>1602.79</v>
      </c>
      <c r="BJ6" s="21">
        <f t="shared" si="7"/>
        <v>918.82</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87.18</v>
      </c>
      <c r="BS6" s="21">
        <f t="shared" si="8"/>
        <v>89.78</v>
      </c>
      <c r="BT6" s="21">
        <f t="shared" si="8"/>
        <v>89.56</v>
      </c>
      <c r="BU6" s="21">
        <f t="shared" si="8"/>
        <v>89.78</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150</v>
      </c>
      <c r="CD6" s="21">
        <f t="shared" si="9"/>
        <v>150</v>
      </c>
      <c r="CE6" s="21">
        <f t="shared" si="9"/>
        <v>150</v>
      </c>
      <c r="CF6" s="21">
        <f t="shared" si="9"/>
        <v>150</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72.97</v>
      </c>
      <c r="CZ6" s="21">
        <f t="shared" si="11"/>
        <v>74.010000000000005</v>
      </c>
      <c r="DA6" s="21">
        <f t="shared" si="11"/>
        <v>74.89</v>
      </c>
      <c r="DB6" s="21">
        <f t="shared" si="11"/>
        <v>74.92</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2.59</v>
      </c>
      <c r="DK6" s="21">
        <f t="shared" si="12"/>
        <v>5.14</v>
      </c>
      <c r="DL6" s="21">
        <f t="shared" si="12"/>
        <v>7.77</v>
      </c>
      <c r="DM6" s="21">
        <f t="shared" si="12"/>
        <v>10.24</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102032</v>
      </c>
      <c r="D7" s="23">
        <v>46</v>
      </c>
      <c r="E7" s="23">
        <v>17</v>
      </c>
      <c r="F7" s="23">
        <v>4</v>
      </c>
      <c r="G7" s="23">
        <v>0</v>
      </c>
      <c r="H7" s="23" t="s">
        <v>96</v>
      </c>
      <c r="I7" s="23" t="s">
        <v>97</v>
      </c>
      <c r="J7" s="23" t="s">
        <v>98</v>
      </c>
      <c r="K7" s="23" t="s">
        <v>99</v>
      </c>
      <c r="L7" s="23" t="s">
        <v>100</v>
      </c>
      <c r="M7" s="23" t="s">
        <v>101</v>
      </c>
      <c r="N7" s="24" t="s">
        <v>102</v>
      </c>
      <c r="O7" s="24">
        <v>50.66</v>
      </c>
      <c r="P7" s="24">
        <v>5.4</v>
      </c>
      <c r="Q7" s="24">
        <v>100</v>
      </c>
      <c r="R7" s="24">
        <v>2750</v>
      </c>
      <c r="S7" s="24">
        <v>102988</v>
      </c>
      <c r="T7" s="24">
        <v>274.45</v>
      </c>
      <c r="U7" s="24">
        <v>375.25</v>
      </c>
      <c r="V7" s="24">
        <v>5523</v>
      </c>
      <c r="W7" s="24">
        <v>2.29</v>
      </c>
      <c r="X7" s="24">
        <v>2411.79</v>
      </c>
      <c r="Y7" s="24" t="s">
        <v>102</v>
      </c>
      <c r="Z7" s="24">
        <v>100</v>
      </c>
      <c r="AA7" s="24">
        <v>100</v>
      </c>
      <c r="AB7" s="24">
        <v>100</v>
      </c>
      <c r="AC7" s="24">
        <v>118.52</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7.1</v>
      </c>
      <c r="AW7" s="24">
        <v>9.86</v>
      </c>
      <c r="AX7" s="24">
        <v>9.4499999999999993</v>
      </c>
      <c r="AY7" s="24">
        <v>27.64</v>
      </c>
      <c r="AZ7" s="24" t="s">
        <v>102</v>
      </c>
      <c r="BA7" s="24">
        <v>44.24</v>
      </c>
      <c r="BB7" s="24">
        <v>43.07</v>
      </c>
      <c r="BC7" s="24">
        <v>45.42</v>
      </c>
      <c r="BD7" s="24">
        <v>50.63</v>
      </c>
      <c r="BE7" s="24">
        <v>48.91</v>
      </c>
      <c r="BF7" s="24" t="s">
        <v>102</v>
      </c>
      <c r="BG7" s="24">
        <v>567.35</v>
      </c>
      <c r="BH7" s="24">
        <v>1661.56</v>
      </c>
      <c r="BI7" s="24">
        <v>1602.79</v>
      </c>
      <c r="BJ7" s="24">
        <v>918.82</v>
      </c>
      <c r="BK7" s="24" t="s">
        <v>102</v>
      </c>
      <c r="BL7" s="24">
        <v>1258.43</v>
      </c>
      <c r="BM7" s="24">
        <v>1163.75</v>
      </c>
      <c r="BN7" s="24">
        <v>1195.47</v>
      </c>
      <c r="BO7" s="24">
        <v>1168.69</v>
      </c>
      <c r="BP7" s="24">
        <v>1156.82</v>
      </c>
      <c r="BQ7" s="24" t="s">
        <v>102</v>
      </c>
      <c r="BR7" s="24">
        <v>87.18</v>
      </c>
      <c r="BS7" s="24">
        <v>89.78</v>
      </c>
      <c r="BT7" s="24">
        <v>89.56</v>
      </c>
      <c r="BU7" s="24">
        <v>89.78</v>
      </c>
      <c r="BV7" s="24" t="s">
        <v>102</v>
      </c>
      <c r="BW7" s="24">
        <v>73.36</v>
      </c>
      <c r="BX7" s="24">
        <v>72.599999999999994</v>
      </c>
      <c r="BY7" s="24">
        <v>69.430000000000007</v>
      </c>
      <c r="BZ7" s="24">
        <v>70.709999999999994</v>
      </c>
      <c r="CA7" s="24">
        <v>75.33</v>
      </c>
      <c r="CB7" s="24" t="s">
        <v>102</v>
      </c>
      <c r="CC7" s="24">
        <v>150</v>
      </c>
      <c r="CD7" s="24">
        <v>150</v>
      </c>
      <c r="CE7" s="24">
        <v>150</v>
      </c>
      <c r="CF7" s="24">
        <v>150</v>
      </c>
      <c r="CG7" s="24" t="s">
        <v>102</v>
      </c>
      <c r="CH7" s="24">
        <v>224.88</v>
      </c>
      <c r="CI7" s="24">
        <v>228.64</v>
      </c>
      <c r="CJ7" s="24">
        <v>239.46</v>
      </c>
      <c r="CK7" s="24">
        <v>233.15</v>
      </c>
      <c r="CL7" s="24">
        <v>215.73</v>
      </c>
      <c r="CM7" s="24" t="s">
        <v>102</v>
      </c>
      <c r="CN7" s="24" t="s">
        <v>102</v>
      </c>
      <c r="CO7" s="24" t="s">
        <v>102</v>
      </c>
      <c r="CP7" s="24" t="s">
        <v>102</v>
      </c>
      <c r="CQ7" s="24" t="s">
        <v>102</v>
      </c>
      <c r="CR7" s="24" t="s">
        <v>102</v>
      </c>
      <c r="CS7" s="24">
        <v>42.4</v>
      </c>
      <c r="CT7" s="24">
        <v>42.28</v>
      </c>
      <c r="CU7" s="24">
        <v>41.06</v>
      </c>
      <c r="CV7" s="24">
        <v>42.09</v>
      </c>
      <c r="CW7" s="24">
        <v>43.28</v>
      </c>
      <c r="CX7" s="24" t="s">
        <v>102</v>
      </c>
      <c r="CY7" s="24">
        <v>72.97</v>
      </c>
      <c r="CZ7" s="24">
        <v>74.010000000000005</v>
      </c>
      <c r="DA7" s="24">
        <v>74.89</v>
      </c>
      <c r="DB7" s="24">
        <v>74.92</v>
      </c>
      <c r="DC7" s="24" t="s">
        <v>102</v>
      </c>
      <c r="DD7" s="24">
        <v>84.19</v>
      </c>
      <c r="DE7" s="24">
        <v>84.34</v>
      </c>
      <c r="DF7" s="24">
        <v>84.34</v>
      </c>
      <c r="DG7" s="24">
        <v>84.73</v>
      </c>
      <c r="DH7" s="24">
        <v>86.21</v>
      </c>
      <c r="DI7" s="24" t="s">
        <v>102</v>
      </c>
      <c r="DJ7" s="24">
        <v>2.59</v>
      </c>
      <c r="DK7" s="24">
        <v>5.14</v>
      </c>
      <c r="DL7" s="24">
        <v>7.77</v>
      </c>
      <c r="DM7" s="24">
        <v>10.24</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2025-01-24T07:10:16Z</dcterms:created>
  <dcterms:modified xsi:type="dcterms:W3CDTF">2025-02-27T06:07:16Z</dcterms:modified>
  <cp:category/>
</cp:coreProperties>
</file>