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90B2162-BF94-4040-97D1-6E1424DC5732}" xr6:coauthVersionLast="47" xr6:coauthVersionMax="47" xr10:uidLastSave="{00000000-0000-0000-0000-000000000000}"/>
  <workbookProtection workbookAlgorithmName="SHA-512" workbookHashValue="x3YSXdkh5xWBQjJig0Am6cP0XUiizl7CgsaG5A1T9vcsKZ2b65T9suLt05mPv40GjtuTIzHLDzi0o+zH58gzAw==" workbookSaltValue="BVFnUWV4uwUPX3fRrI/Yt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F85" i="4"/>
  <c r="E85" i="4"/>
  <c r="AT10"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<sst xmlns="http://schemas.openxmlformats.org/spreadsheetml/2006/main" count="319" uniqueCount="116">
  <si>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</si>
  <si>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</si>
  <si>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</si>
  <si>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</si>
  <si>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</si>
  <si>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</si>
  <si>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</si>
  <si>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</si>
  <si>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</si>
  <si>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</si>
  <si>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</si>
  <si>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</si>
  <si>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</si>
  <si>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</si>
  <si>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</si>
  <si>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</si>
  <si>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</si>
  <si>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</si>
  <si>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</si>
  <si>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</si>
  <si>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</si>
  <si>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</si>
  <si>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</si>
  <si>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</si>
  <si>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</si>
  <si>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</si>
  <si>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</si>
  <si>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</si>
  <si>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</si>
  <si>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</si>
  <si>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</si>
  <si>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</si>
  <si>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</si>
  <si>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</si>
  <si>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</si>
  <si>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</si>
  <si>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</si>
  <si>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</si>
  <si>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</si>
  <si>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</si>
  <si>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</si>
  <si>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</si>
  <si>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</si>
  <si>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</si>
  <si>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</si>
  <si>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</si>
  <si>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</si>
  <si>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</si>
  <si>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</si>
  <si>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</si>
  <si>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</si>
  <si>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</si>
  <si>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</si>
  <si>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</si>
  <si>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</si>
  <si>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</si>
  <si>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</si>
  <si>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</si>
  <si>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</si>
  <si>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</si>
  <si>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</si>
  <si>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</si>
  <si>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</si>
  <si>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</si>
  <si>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</si>
  <si>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</si>
  <si>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</si>
  <si>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</si>
  <si>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</si>
  <si>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</si>
  <si>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</si>
  <si>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</si>
  <si>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</si>
  <si>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</si>
  <si>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</si>
  <si>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</si>
  <si>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</si>
  <si>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</si>
  <si>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</si>
  <si>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</si>
  <si>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</si>
  <si>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</si>
  <si>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</si>
  <si>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</si>
  <si>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</si>
  <si>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</si>
  <si>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</si>
  <si>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</si>
  <si>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</si>
  <si>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</si>
  <si>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</si>
  <si>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</si>
  <si>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</si>
  <si>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</si>
  <si>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</si>
  <si>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</si>
  <si>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草津町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</si>
  <si>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</si>
  <si>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</si>
  <si>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</si>
  <si>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</si>
  <si>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</si>
  <si>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</si>
  <si>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</si>
  <si>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</si>
  <si>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</si>
  <si>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</si>
  <si>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</si>
  <si>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</si>
  <si>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</si>
  <si>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</si>
  <si>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</si>
  <si>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</si>
  <si>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※法適用初年度のため、全ての指標において前年度までのデータがありません。
①〈経常収支比率〉
　100%を超え、費用に対して賄えている状況である。
②〈累積欠損金比率〉
　令和5年度において欠損金はなかった。
③〈流動比率〉
　類似団体平均値と比べると高い値であるが、下水処理場再構築事業に伴う企業債の償還が増大していくため、今後低くなることが予想される。
④〈企業債残高対事業規模比率〉
　平均値よりも低い値だが、下水処理場再構築事業に伴う起債により昨年度より数値が増加した。再構築事業が終わるまでは、今後も増加していく。
⑤〈経費回収率〉
　観光客の増加により有収水量が増加したが、修繕費や委託料、また資本費が増加し、昨年度より減少している。今後も汚水処理費が増加していくと予想されるため経費削減に努めたい。
⑥〈汚水処理原価〉
　平均値よりも低い値だが、昨年度より約10円増加している。修繕費や委託料の増加、再構築事業に伴う資本費の増加等により今後も汚水処理原価の増加が予想される。
⑦〈施設利用率〉
　建設当時の過大な仕様により、類似団体と比べると低い値である。また、観光地特有の流入水量の変動にも対応する必要があるため、年平均では低い値となる。
⑧〈水洗化率〉
　近年の処理区域内における水洗化率はほぼ同率で推移している為、今後は個別に接続要請等が必要となる。</t>
    <rPh sb="40" eb="42">
      <t>ケイジョウ</t>
    </rPh>
    <rPh sb="54" eb="55">
      <t>コ</t>
    </rPh>
    <rPh sb="57" eb="59">
      <t>ヒヨウ</t>
    </rPh>
    <rPh sb="60" eb="61">
      <t>タイ</t>
    </rPh>
    <rPh sb="63" eb="64">
      <t>マカナ</t>
    </rPh>
    <rPh sb="68" eb="70">
      <t>ジョウキョウ</t>
    </rPh>
    <rPh sb="77" eb="82">
      <t>ルイセキケッソンキン</t>
    </rPh>
    <rPh sb="82" eb="84">
      <t>ヒリツ</t>
    </rPh>
    <rPh sb="87" eb="89">
      <t>レイワ</t>
    </rPh>
    <rPh sb="90" eb="92">
      <t>ネンド</t>
    </rPh>
    <rPh sb="96" eb="99">
      <t>ケッソンキン</t>
    </rPh>
    <rPh sb="108" eb="112">
      <t>リュウドウヒリツ</t>
    </rPh>
    <rPh sb="115" eb="122">
      <t>ルイジダンタイヘイキンチ</t>
    </rPh>
    <rPh sb="123" eb="124">
      <t>クラ</t>
    </rPh>
    <rPh sb="135" eb="137">
      <t>ゲスイ</t>
    </rPh>
    <rPh sb="137" eb="140">
      <t>ショリジョウ</t>
    </rPh>
    <rPh sb="205" eb="206">
      <t>アタイ</t>
    </rPh>
    <rPh sb="220" eb="221">
      <t>トモナ</t>
    </rPh>
    <rPh sb="222" eb="224">
      <t>キサイ</t>
    </rPh>
    <rPh sb="227" eb="230">
      <t>サクネンド</t>
    </rPh>
    <rPh sb="232" eb="234">
      <t>スウチ</t>
    </rPh>
    <rPh sb="235" eb="237">
      <t>ゾウカ</t>
    </rPh>
    <rPh sb="246" eb="247">
      <t>オ</t>
    </rPh>
    <rPh sb="253" eb="255">
      <t>コンゴ</t>
    </rPh>
    <rPh sb="256" eb="258">
      <t>ゾウカ</t>
    </rPh>
    <rPh sb="274" eb="277">
      <t>カンコウキャク</t>
    </rPh>
    <rPh sb="278" eb="280">
      <t>ゾウカ</t>
    </rPh>
    <rPh sb="283" eb="287">
      <t>ユウシュウスイリョウ</t>
    </rPh>
    <rPh sb="288" eb="290">
      <t>ゾウカ</t>
    </rPh>
    <rPh sb="298" eb="301">
      <t>イタクリョウ</t>
    </rPh>
    <rPh sb="304" eb="307">
      <t>シホンヒ</t>
    </rPh>
    <rPh sb="308" eb="310">
      <t>ゾウカ</t>
    </rPh>
    <rPh sb="312" eb="315">
      <t>サクネンド</t>
    </rPh>
    <rPh sb="317" eb="319">
      <t>ゲンショウ</t>
    </rPh>
    <rPh sb="324" eb="326">
      <t>コンゴ</t>
    </rPh>
    <rPh sb="327" eb="332">
      <t>オスイショリヒ</t>
    </rPh>
    <rPh sb="333" eb="335">
      <t>ゾウカ</t>
    </rPh>
    <rPh sb="340" eb="342">
      <t>ヨソウ</t>
    </rPh>
    <rPh sb="375" eb="376">
      <t>ヒク</t>
    </rPh>
    <rPh sb="377" eb="378">
      <t>アタイ</t>
    </rPh>
    <rPh sb="381" eb="384">
      <t>サクネンド</t>
    </rPh>
    <rPh sb="386" eb="387">
      <t>ヤク</t>
    </rPh>
    <rPh sb="389" eb="390">
      <t>エン</t>
    </rPh>
    <rPh sb="390" eb="392">
      <t>ゾウカ</t>
    </rPh>
    <rPh sb="401" eb="404">
      <t>イタクリョウ</t>
    </rPh>
    <rPh sb="416" eb="419">
      <t>シホンヒ</t>
    </rPh>
    <rPh sb="426" eb="428">
      <t>コンゴ</t>
    </rPh>
    <rPh sb="481" eb="482">
      <t>アタイ</t>
    </rPh>
    <rPh sb="516" eb="519">
      <t>ネンヘイキン</t>
    </rPh>
    <rPh sb="521" eb="522">
      <t>ヒク</t>
    </rPh>
    <rPh sb="523" eb="524">
      <t>アタイ</t>
    </rPh>
    <rPh sb="538" eb="540">
      <t>キンネン</t>
    </rPh>
    <phoneticPr fontId="4"/>
  </si>
  <si>
    <t>①〈有形固定資産減価償却率〉
　法適用初年度ということで平均値より低い値となっている。また、下水処理場の再構築に伴い今後も資産が増加していく。
②〈管渠老朽化率〉
　法定耐用年数を超えた管渠延長があり、平均値より高い値となっている。毎年、管路清掃に伴い点検を行っているが、財源の確保や人員不足の課題もあり管渠の更新をできていない。
③〈管渠改善率）
　今年度は急派修理により予定していた更生工事が出来ず、管渠改善率は0％となってしまった。今後も計画的に改善するよう努める。</t>
    <rPh sb="2" eb="8">
      <t>ユウケイコテイシサン</t>
    </rPh>
    <rPh sb="8" eb="13">
      <t>ゲンカショウキャクリツ</t>
    </rPh>
    <rPh sb="16" eb="19">
      <t>ホウテキヨウ</t>
    </rPh>
    <rPh sb="19" eb="22">
      <t>ショネンド</t>
    </rPh>
    <rPh sb="28" eb="31">
      <t>ヘイキンチ</t>
    </rPh>
    <rPh sb="33" eb="34">
      <t>ヒク</t>
    </rPh>
    <rPh sb="35" eb="36">
      <t>アタイ</t>
    </rPh>
    <rPh sb="46" eb="51">
      <t>ゲスイショリジョウ</t>
    </rPh>
    <rPh sb="52" eb="55">
      <t>サイコウチク</t>
    </rPh>
    <rPh sb="56" eb="57">
      <t>トモナ</t>
    </rPh>
    <rPh sb="58" eb="60">
      <t>コンゴ</t>
    </rPh>
    <rPh sb="61" eb="63">
      <t>シサン</t>
    </rPh>
    <rPh sb="64" eb="66">
      <t>ゾウカ</t>
    </rPh>
    <rPh sb="74" eb="76">
      <t>カンキョ</t>
    </rPh>
    <rPh sb="76" eb="80">
      <t>ロウキュウカリツ</t>
    </rPh>
    <rPh sb="83" eb="89">
      <t>ホウテイタイヨウネンスウ</t>
    </rPh>
    <rPh sb="90" eb="91">
      <t>コ</t>
    </rPh>
    <rPh sb="93" eb="97">
      <t>カンキョエンチョウ</t>
    </rPh>
    <rPh sb="101" eb="104">
      <t>ヘイキンチ</t>
    </rPh>
    <rPh sb="106" eb="107">
      <t>タカ</t>
    </rPh>
    <rPh sb="108" eb="109">
      <t>アタイ</t>
    </rPh>
    <rPh sb="116" eb="118">
      <t>マイトシ</t>
    </rPh>
    <rPh sb="119" eb="121">
      <t>カンロ</t>
    </rPh>
    <rPh sb="121" eb="123">
      <t>セイソウ</t>
    </rPh>
    <rPh sb="124" eb="125">
      <t>トモナ</t>
    </rPh>
    <rPh sb="126" eb="128">
      <t>テンケン</t>
    </rPh>
    <rPh sb="129" eb="130">
      <t>オコナ</t>
    </rPh>
    <rPh sb="140" eb="142">
      <t>カンキョ</t>
    </rPh>
    <rPh sb="143" eb="146">
      <t>ロウキュウカ</t>
    </rPh>
    <rPh sb="147" eb="149">
      <t>カダイ</t>
    </rPh>
    <rPh sb="168" eb="173">
      <t>カンキョカイゼンリツ</t>
    </rPh>
    <rPh sb="180" eb="184">
      <t>コウセイコウジ</t>
    </rPh>
    <rPh sb="185" eb="187">
      <t>デキ</t>
    </rPh>
    <rPh sb="189" eb="194">
      <t>カンキョカイゼンリツ</t>
    </rPh>
    <rPh sb="206" eb="208">
      <t>コンゴ</t>
    </rPh>
    <rPh sb="209" eb="212">
      <t>ケイカクテキ</t>
    </rPh>
    <rPh sb="213" eb="215">
      <t>カイゼン</t>
    </rPh>
    <rPh sb="219" eb="220">
      <t>ツト</t>
    </rPh>
    <phoneticPr fontId="4"/>
  </si>
  <si>
    <t>　経常収支比率は100％を超えているが、老朽化に伴う修繕費や委託料等の維持管理費用の増加や下水処理場再構築事業に係る資本費の増加により、経営は厳しい状況を迎えると予想される。
　また、施設の完成後は、維持管理や管渠の老朽化も課題となる。
　更なる経費削減に努めると共に、財源確保の為に料金改定を検討して行く必要がある。
　今年度より公営企業会計へ移行したため、経営状況の明確化や適切な財産把握により、適正な維持管理、経営の効率化・健全性に努めたい。</t>
    <rPh sb="13" eb="14">
      <t>コ</t>
    </rPh>
    <rPh sb="30" eb="33">
      <t>イタクリョウ</t>
    </rPh>
    <rPh sb="45" eb="47">
      <t>ゲスイ</t>
    </rPh>
    <rPh sb="58" eb="61">
      <t>シホンヒ</t>
    </rPh>
    <rPh sb="92" eb="94">
      <t>シセツ</t>
    </rPh>
    <rPh sb="95" eb="98">
      <t>カンセイゴ</t>
    </rPh>
    <rPh sb="100" eb="104">
      <t>イジカンリ</t>
    </rPh>
    <rPh sb="105" eb="107">
      <t>カンキョ</t>
    </rPh>
    <rPh sb="108" eb="111">
      <t>ロウキュウカ</t>
    </rPh>
    <rPh sb="112" eb="114">
      <t>カダイ</t>
    </rPh>
    <rPh sb="132" eb="133">
      <t>トモ</t>
    </rPh>
    <rPh sb="147" eb="149">
      <t>ケントウ</t>
    </rPh>
    <rPh sb="151" eb="152">
      <t>イ</t>
    </rPh>
    <rPh sb="153" eb="155">
      <t>ヒツヨウ</t>
    </rPh>
    <rPh sb="161" eb="164">
      <t>コンネンド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</si>
</sst>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CE-4874-AA29-F9D454B7369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78CE-4874-AA29-F9D454B7369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27.61</c:v>
                </c:pt>
              </c:numCache>
            </c:numRef>
          </c:val>
          <c:extLst>
            <c:ext xmlns:c16="http://schemas.microsoft.com/office/drawing/2014/chart" uri="{C3380CC4-5D6E-409C-BE32-E72D297353CC}">
              <c16:uniqueId val="{00000000-C701-4B26-8E60-3BD960DF5B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55.04</c:v>
                </c:pt>
              </c:numCache>
            </c:numRef>
          </c:val>
          <c:smooth val="0"/>
          <c:extLst>
            <c:ext xmlns:c16="http://schemas.microsoft.com/office/drawing/2014/chart" uri="{C3380CC4-5D6E-409C-BE32-E72D297353CC}">
              <c16:uniqueId val="{00000001-C701-4B26-8E60-3BD960DF5B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99.85</c:v>
                </c:pt>
              </c:numCache>
            </c:numRef>
          </c:val>
          <c:extLst>
            <c:ext xmlns:c16="http://schemas.microsoft.com/office/drawing/2014/chart" uri="{C3380CC4-5D6E-409C-BE32-E72D297353CC}">
              <c16:uniqueId val="{00000000-D6A7-4393-8E02-0014FC0B9C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91.92</c:v>
                </c:pt>
              </c:numCache>
            </c:numRef>
          </c:val>
          <c:smooth val="0"/>
          <c:extLst>
            <c:ext xmlns:c16="http://schemas.microsoft.com/office/drawing/2014/chart" uri="{C3380CC4-5D6E-409C-BE32-E72D297353CC}">
              <c16:uniqueId val="{00000001-D6A7-4393-8E02-0014FC0B9C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118.1</c:v>
                </c:pt>
              </c:numCache>
            </c:numRef>
          </c:val>
          <c:extLst>
            <c:ext xmlns:c16="http://schemas.microsoft.com/office/drawing/2014/chart" uri="{C3380CC4-5D6E-409C-BE32-E72D297353CC}">
              <c16:uniqueId val="{00000000-34B7-480A-B68F-1D4BBA01AF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c:v>
                </c:pt>
              </c:numCache>
            </c:numRef>
          </c:val>
          <c:smooth val="0"/>
          <c:extLst>
            <c:ext xmlns:c16="http://schemas.microsoft.com/office/drawing/2014/chart" uri="{C3380CC4-5D6E-409C-BE32-E72D297353CC}">
              <c16:uniqueId val="{00000001-34B7-480A-B68F-1D4BBA01AF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2.7</c:v>
                </c:pt>
              </c:numCache>
            </c:numRef>
          </c:val>
          <c:extLst>
            <c:ext xmlns:c16="http://schemas.microsoft.com/office/drawing/2014/chart" uri="{C3380CC4-5D6E-409C-BE32-E72D297353CC}">
              <c16:uniqueId val="{00000000-A24D-4AE8-A0ED-2FD40DECFA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31.14</c:v>
                </c:pt>
              </c:numCache>
            </c:numRef>
          </c:val>
          <c:smooth val="0"/>
          <c:extLst>
            <c:ext xmlns:c16="http://schemas.microsoft.com/office/drawing/2014/chart" uri="{C3380CC4-5D6E-409C-BE32-E72D297353CC}">
              <c16:uniqueId val="{00000001-A24D-4AE8-A0ED-2FD40DECFA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6.67</c:v>
                </c:pt>
              </c:numCache>
            </c:numRef>
          </c:val>
          <c:extLst>
            <c:ext xmlns:c16="http://schemas.microsoft.com/office/drawing/2014/chart" uri="{C3380CC4-5D6E-409C-BE32-E72D297353CC}">
              <c16:uniqueId val="{00000000-1143-4794-9740-2191A2FDA9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0.76</c:v>
                </c:pt>
              </c:numCache>
            </c:numRef>
          </c:val>
          <c:smooth val="0"/>
          <c:extLst>
            <c:ext xmlns:c16="http://schemas.microsoft.com/office/drawing/2014/chart" uri="{C3380CC4-5D6E-409C-BE32-E72D297353CC}">
              <c16:uniqueId val="{00000001-1143-4794-9740-2191A2FDA9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A3-474B-BFFC-E6A15F8BE0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26.89</c:v>
                </c:pt>
              </c:numCache>
            </c:numRef>
          </c:val>
          <c:smooth val="0"/>
          <c:extLst>
            <c:ext xmlns:c16="http://schemas.microsoft.com/office/drawing/2014/chart" uri="{C3380CC4-5D6E-409C-BE32-E72D297353CC}">
              <c16:uniqueId val="{00000001-0EA3-474B-BFFC-E6A15F8BE0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968.55</c:v>
                </c:pt>
              </c:numCache>
            </c:numRef>
          </c:val>
          <c:extLst>
            <c:ext xmlns:c16="http://schemas.microsoft.com/office/drawing/2014/chart" uri="{C3380CC4-5D6E-409C-BE32-E72D297353CC}">
              <c16:uniqueId val="{00000000-A643-4745-A549-44ACD4C493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77.260000000000005</c:v>
                </c:pt>
              </c:numCache>
            </c:numRef>
          </c:val>
          <c:smooth val="0"/>
          <c:extLst>
            <c:ext xmlns:c16="http://schemas.microsoft.com/office/drawing/2014/chart" uri="{C3380CC4-5D6E-409C-BE32-E72D297353CC}">
              <c16:uniqueId val="{00000001-A643-4745-A549-44ACD4C493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580.79999999999995</c:v>
                </c:pt>
              </c:numCache>
            </c:numRef>
          </c:val>
          <c:extLst>
            <c:ext xmlns:c16="http://schemas.microsoft.com/office/drawing/2014/chart" uri="{C3380CC4-5D6E-409C-BE32-E72D297353CC}">
              <c16:uniqueId val="{00000000-7CEB-482C-91DB-5D72212EDD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730.84</c:v>
                </c:pt>
              </c:numCache>
            </c:numRef>
          </c:val>
          <c:smooth val="0"/>
          <c:extLst>
            <c:ext xmlns:c16="http://schemas.microsoft.com/office/drawing/2014/chart" uri="{C3380CC4-5D6E-409C-BE32-E72D297353CC}">
              <c16:uniqueId val="{00000001-7CEB-482C-91DB-5D72212EDD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124.93</c:v>
                </c:pt>
              </c:numCache>
            </c:numRef>
          </c:val>
          <c:extLst>
            <c:ext xmlns:c16="http://schemas.microsoft.com/office/drawing/2014/chart" uri="{C3380CC4-5D6E-409C-BE32-E72D297353CC}">
              <c16:uniqueId val="{00000000-93F1-4836-BE95-3882F89DDC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89.17</c:v>
                </c:pt>
              </c:numCache>
            </c:numRef>
          </c:val>
          <c:smooth val="0"/>
          <c:extLst>
            <c:ext xmlns:c16="http://schemas.microsoft.com/office/drawing/2014/chart" uri="{C3380CC4-5D6E-409C-BE32-E72D297353CC}">
              <c16:uniqueId val="{00000001-93F1-4836-BE95-3882F89DDC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79.7</c:v>
                </c:pt>
              </c:numCache>
            </c:numRef>
          </c:val>
          <c:extLst>
            <c:ext xmlns:c16="http://schemas.microsoft.com/office/drawing/2014/chart" uri="{C3380CC4-5D6E-409C-BE32-E72D297353CC}">
              <c16:uniqueId val="{00000000-72A8-4B6A-BF9C-27A05AF214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184.85</c:v>
                </c:pt>
              </c:numCache>
            </c:numRef>
          </c:val>
          <c:smooth val="0"/>
          <c:extLst>
            <c:ext xmlns:c16="http://schemas.microsoft.com/office/drawing/2014/chart" uri="{C3380CC4-5D6E-409C-BE32-E72D297353CC}">
              <c16:uniqueId val="{00000001-72A8-4B6A-BF9C-27A05AF214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草津町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6031</v>
      </c>
      <c r="AM8" s="41"/>
      <c r="AN8" s="41"/>
      <c r="AO8" s="41"/>
      <c r="AP8" s="41"/>
      <c r="AQ8" s="41"/>
      <c r="AR8" s="41"/>
      <c r="AS8" s="41"/>
      <c r="AT8" s="34">
        <f>データ!T6</f>
        <v>49.75</v>
      </c>
      <c r="AU8" s="34"/>
      <c r="AV8" s="34"/>
      <c r="AW8" s="34"/>
      <c r="AX8" s="34"/>
      <c r="AY8" s="34"/>
      <c r="AZ8" s="34"/>
      <c r="BA8" s="34"/>
      <c r="BB8" s="34">
        <f>データ!U6</f>
        <v>121.23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64.55</v>
      </c>
      <c r="J10" s="34"/>
      <c r="K10" s="34"/>
      <c r="L10" s="34"/>
      <c r="M10" s="34"/>
      <c r="N10" s="34"/>
      <c r="O10" s="34"/>
      <c r="P10" s="34">
        <f>データ!P6</f>
        <v>75.13</v>
      </c>
      <c r="Q10" s="34"/>
      <c r="R10" s="34"/>
      <c r="S10" s="34"/>
      <c r="T10" s="34"/>
      <c r="U10" s="34"/>
      <c r="V10" s="34"/>
      <c r="W10" s="34">
        <f>データ!Q6</f>
        <v>134.35</v>
      </c>
      <c r="X10" s="34"/>
      <c r="Y10" s="34"/>
      <c r="Z10" s="34"/>
      <c r="AA10" s="34"/>
      <c r="AB10" s="34"/>
      <c r="AC10" s="34"/>
      <c r="AD10" s="41">
        <f>データ!R6</f>
        <v>1870</v>
      </c>
      <c r="AE10" s="41"/>
      <c r="AF10" s="41"/>
      <c r="AG10" s="41"/>
      <c r="AH10" s="41"/>
      <c r="AI10" s="41"/>
      <c r="AJ10" s="41"/>
      <c r="AK10" s="2"/>
      <c r="AL10" s="41">
        <f>データ!V6</f>
        <v>4547</v>
      </c>
      <c r="AM10" s="41"/>
      <c r="AN10" s="41"/>
      <c r="AO10" s="41"/>
      <c r="AP10" s="41"/>
      <c r="AQ10" s="41"/>
      <c r="AR10" s="41"/>
      <c r="AS10" s="41"/>
      <c r="AT10" s="34">
        <f>データ!W6</f>
        <v>2.44</v>
      </c>
      <c r="AU10" s="34"/>
      <c r="AV10" s="34"/>
      <c r="AW10" s="34"/>
      <c r="AX10" s="34"/>
      <c r="AY10" s="34"/>
      <c r="AZ10" s="34"/>
      <c r="BA10" s="34"/>
      <c r="BB10" s="34">
        <f>データ!X6</f>
        <v>1863.52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tsStIKcbr/dAY/cNyesgzpme4NR2qWfRdmlup0aWowHA1qhqfVCQridc967QERoAs6EZs0fS/azG3p+wpcs6g==" saltValue="SnFy7/tsNR9ehJACj8MlV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104264</v>
      </c>
      <c r="D6" s="19">
        <f t="shared" si="3"/>
        <v>46</v>
      </c>
      <c r="E6" s="19">
        <f t="shared" si="3"/>
        <v>17</v>
      </c>
      <c r="F6" s="19">
        <f t="shared" si="3"/>
        <v>1</v>
      </c>
      <c r="G6" s="19">
        <f t="shared" si="3"/>
        <v>0</v>
      </c>
      <c r="H6" s="19" t="str">
        <f t="shared" si="3"/>
        <v>群馬県　草津町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64.55</v>
      </c>
      <c r="P6" s="20">
        <f t="shared" si="3"/>
        <v>75.13</v>
      </c>
      <c r="Q6" s="20">
        <f t="shared" si="3"/>
        <v>134.35</v>
      </c>
      <c r="R6" s="20">
        <f t="shared" si="3"/>
        <v>1870</v>
      </c>
      <c r="S6" s="20">
        <f t="shared" si="3"/>
        <v>6031</v>
      </c>
      <c r="T6" s="20">
        <f t="shared" si="3"/>
        <v>49.75</v>
      </c>
      <c r="U6" s="20">
        <f t="shared" si="3"/>
        <v>121.23</v>
      </c>
      <c r="V6" s="20">
        <f t="shared" si="3"/>
        <v>4547</v>
      </c>
      <c r="W6" s="20">
        <f t="shared" si="3"/>
        <v>2.44</v>
      </c>
      <c r="X6" s="20">
        <f t="shared" si="3"/>
        <v>1863.52</v>
      </c>
      <c r="Y6" s="21" t="str">
        <f>IF(Y7="",NA(),Y7)</f>
        <v>-</v>
      </c>
      <c r="Z6" s="21" t="str">
        <f t="shared" ref="Z6:AH6" si="4">IF(Z7="",NA(),Z7)</f>
        <v>-</v>
      </c>
      <c r="AA6" s="21" t="str">
        <f t="shared" si="4"/>
        <v>-</v>
      </c>
      <c r="AB6" s="21" t="str">
        <f t="shared" si="4"/>
        <v>-</v>
      </c>
      <c r="AC6" s="21">
        <f t="shared" si="4"/>
        <v>118.1</v>
      </c>
      <c r="AD6" s="21" t="str">
        <f t="shared" si="4"/>
        <v>-</v>
      </c>
      <c r="AE6" s="21" t="str">
        <f t="shared" si="4"/>
        <v>-</v>
      </c>
      <c r="AF6" s="21" t="str">
        <f t="shared" si="4"/>
        <v>-</v>
      </c>
      <c r="AG6" s="21" t="str">
        <f t="shared" si="4"/>
        <v>-</v>
      </c>
      <c r="AH6" s="21">
        <f t="shared" si="4"/>
        <v>106.8</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26.89</v>
      </c>
      <c r="AT6" s="20" t="str">
        <f>IF(AT7="","",IF(AT7="-","【-】","【"&amp;SUBSTITUTE(TEXT(AT7,"#,##0.00"),"-","△")&amp;"】"))</f>
        <v>【3.03】</v>
      </c>
      <c r="AU6" s="21" t="str">
        <f>IF(AU7="",NA(),AU7)</f>
        <v>-</v>
      </c>
      <c r="AV6" s="21" t="str">
        <f t="shared" ref="AV6:BD6" si="6">IF(AV7="",NA(),AV7)</f>
        <v>-</v>
      </c>
      <c r="AW6" s="21" t="str">
        <f t="shared" si="6"/>
        <v>-</v>
      </c>
      <c r="AX6" s="21" t="str">
        <f t="shared" si="6"/>
        <v>-</v>
      </c>
      <c r="AY6" s="21">
        <f t="shared" si="6"/>
        <v>968.55</v>
      </c>
      <c r="AZ6" s="21" t="str">
        <f t="shared" si="6"/>
        <v>-</v>
      </c>
      <c r="BA6" s="21" t="str">
        <f t="shared" si="6"/>
        <v>-</v>
      </c>
      <c r="BB6" s="21" t="str">
        <f t="shared" si="6"/>
        <v>-</v>
      </c>
      <c r="BC6" s="21" t="str">
        <f t="shared" si="6"/>
        <v>-</v>
      </c>
      <c r="BD6" s="21">
        <f t="shared" si="6"/>
        <v>77.260000000000005</v>
      </c>
      <c r="BE6" s="20" t="str">
        <f>IF(BE7="","",IF(BE7="-","【-】","【"&amp;SUBSTITUTE(TEXT(BE7,"#,##0.00"),"-","△")&amp;"】"))</f>
        <v>【78.43】</v>
      </c>
      <c r="BF6" s="21" t="str">
        <f>IF(BF7="",NA(),BF7)</f>
        <v>-</v>
      </c>
      <c r="BG6" s="21" t="str">
        <f t="shared" ref="BG6:BO6" si="7">IF(BG7="",NA(),BG7)</f>
        <v>-</v>
      </c>
      <c r="BH6" s="21" t="str">
        <f t="shared" si="7"/>
        <v>-</v>
      </c>
      <c r="BI6" s="21" t="str">
        <f t="shared" si="7"/>
        <v>-</v>
      </c>
      <c r="BJ6" s="21">
        <f t="shared" si="7"/>
        <v>580.79999999999995</v>
      </c>
      <c r="BK6" s="21" t="str">
        <f t="shared" si="7"/>
        <v>-</v>
      </c>
      <c r="BL6" s="21" t="str">
        <f t="shared" si="7"/>
        <v>-</v>
      </c>
      <c r="BM6" s="21" t="str">
        <f t="shared" si="7"/>
        <v>-</v>
      </c>
      <c r="BN6" s="21" t="str">
        <f t="shared" si="7"/>
        <v>-</v>
      </c>
      <c r="BO6" s="21">
        <f t="shared" si="7"/>
        <v>730.84</v>
      </c>
      <c r="BP6" s="20" t="str">
        <f>IF(BP7="","",IF(BP7="-","【-】","【"&amp;SUBSTITUTE(TEXT(BP7,"#,##0.00"),"-","△")&amp;"】"))</f>
        <v>【630.82】</v>
      </c>
      <c r="BQ6" s="21" t="str">
        <f>IF(BQ7="",NA(),BQ7)</f>
        <v>-</v>
      </c>
      <c r="BR6" s="21" t="str">
        <f t="shared" ref="BR6:BZ6" si="8">IF(BR7="",NA(),BR7)</f>
        <v>-</v>
      </c>
      <c r="BS6" s="21" t="str">
        <f t="shared" si="8"/>
        <v>-</v>
      </c>
      <c r="BT6" s="21" t="str">
        <f t="shared" si="8"/>
        <v>-</v>
      </c>
      <c r="BU6" s="21">
        <f t="shared" si="8"/>
        <v>124.93</v>
      </c>
      <c r="BV6" s="21" t="str">
        <f t="shared" si="8"/>
        <v>-</v>
      </c>
      <c r="BW6" s="21" t="str">
        <f t="shared" si="8"/>
        <v>-</v>
      </c>
      <c r="BX6" s="21" t="str">
        <f t="shared" si="8"/>
        <v>-</v>
      </c>
      <c r="BY6" s="21" t="str">
        <f t="shared" si="8"/>
        <v>-</v>
      </c>
      <c r="BZ6" s="21">
        <f t="shared" si="8"/>
        <v>89.17</v>
      </c>
      <c r="CA6" s="20" t="str">
        <f>IF(CA7="","",IF(CA7="-","【-】","【"&amp;SUBSTITUTE(TEXT(CA7,"#,##0.00"),"-","△")&amp;"】"))</f>
        <v>【97.81】</v>
      </c>
      <c r="CB6" s="21" t="str">
        <f>IF(CB7="",NA(),CB7)</f>
        <v>-</v>
      </c>
      <c r="CC6" s="21" t="str">
        <f t="shared" ref="CC6:CK6" si="9">IF(CC7="",NA(),CC7)</f>
        <v>-</v>
      </c>
      <c r="CD6" s="21" t="str">
        <f t="shared" si="9"/>
        <v>-</v>
      </c>
      <c r="CE6" s="21" t="str">
        <f t="shared" si="9"/>
        <v>-</v>
      </c>
      <c r="CF6" s="21">
        <f t="shared" si="9"/>
        <v>79.7</v>
      </c>
      <c r="CG6" s="21" t="str">
        <f t="shared" si="9"/>
        <v>-</v>
      </c>
      <c r="CH6" s="21" t="str">
        <f t="shared" si="9"/>
        <v>-</v>
      </c>
      <c r="CI6" s="21" t="str">
        <f t="shared" si="9"/>
        <v>-</v>
      </c>
      <c r="CJ6" s="21" t="str">
        <f t="shared" si="9"/>
        <v>-</v>
      </c>
      <c r="CK6" s="21">
        <f t="shared" si="9"/>
        <v>184.85</v>
      </c>
      <c r="CL6" s="20" t="str">
        <f>IF(CL7="","",IF(CL7="-","【-】","【"&amp;SUBSTITUTE(TEXT(CL7,"#,##0.00"),"-","△")&amp;"】"))</f>
        <v>【138.75】</v>
      </c>
      <c r="CM6" s="21" t="str">
        <f>IF(CM7="",NA(),CM7)</f>
        <v>-</v>
      </c>
      <c r="CN6" s="21" t="str">
        <f t="shared" ref="CN6:CV6" si="10">IF(CN7="",NA(),CN7)</f>
        <v>-</v>
      </c>
      <c r="CO6" s="21" t="str">
        <f t="shared" si="10"/>
        <v>-</v>
      </c>
      <c r="CP6" s="21" t="str">
        <f t="shared" si="10"/>
        <v>-</v>
      </c>
      <c r="CQ6" s="21">
        <f t="shared" si="10"/>
        <v>27.61</v>
      </c>
      <c r="CR6" s="21" t="str">
        <f t="shared" si="10"/>
        <v>-</v>
      </c>
      <c r="CS6" s="21" t="str">
        <f t="shared" si="10"/>
        <v>-</v>
      </c>
      <c r="CT6" s="21" t="str">
        <f t="shared" si="10"/>
        <v>-</v>
      </c>
      <c r="CU6" s="21" t="str">
        <f t="shared" si="10"/>
        <v>-</v>
      </c>
      <c r="CV6" s="21">
        <f t="shared" si="10"/>
        <v>55.04</v>
      </c>
      <c r="CW6" s="20" t="str">
        <f>IF(CW7="","",IF(CW7="-","【-】","【"&amp;SUBSTITUTE(TEXT(CW7,"#,##0.00"),"-","△")&amp;"】"))</f>
        <v>【58.94】</v>
      </c>
      <c r="CX6" s="21" t="str">
        <f>IF(CX7="",NA(),CX7)</f>
        <v>-</v>
      </c>
      <c r="CY6" s="21" t="str">
        <f t="shared" ref="CY6:DG6" si="11">IF(CY7="",NA(),CY7)</f>
        <v>-</v>
      </c>
      <c r="CZ6" s="21" t="str">
        <f t="shared" si="11"/>
        <v>-</v>
      </c>
      <c r="DA6" s="21" t="str">
        <f t="shared" si="11"/>
        <v>-</v>
      </c>
      <c r="DB6" s="21">
        <f t="shared" si="11"/>
        <v>99.85</v>
      </c>
      <c r="DC6" s="21" t="str">
        <f t="shared" si="11"/>
        <v>-</v>
      </c>
      <c r="DD6" s="21" t="str">
        <f t="shared" si="11"/>
        <v>-</v>
      </c>
      <c r="DE6" s="21" t="str">
        <f t="shared" si="11"/>
        <v>-</v>
      </c>
      <c r="DF6" s="21" t="str">
        <f t="shared" si="11"/>
        <v>-</v>
      </c>
      <c r="DG6" s="21">
        <f t="shared" si="11"/>
        <v>91.92</v>
      </c>
      <c r="DH6" s="20" t="str">
        <f>IF(DH7="","",IF(DH7="-","【-】","【"&amp;SUBSTITUTE(TEXT(DH7,"#,##0.00"),"-","△")&amp;"】"))</f>
        <v>【95.91】</v>
      </c>
      <c r="DI6" s="21" t="str">
        <f>IF(DI7="",NA(),DI7)</f>
        <v>-</v>
      </c>
      <c r="DJ6" s="21" t="str">
        <f t="shared" ref="DJ6:DR6" si="12">IF(DJ7="",NA(),DJ7)</f>
        <v>-</v>
      </c>
      <c r="DK6" s="21" t="str">
        <f t="shared" si="12"/>
        <v>-</v>
      </c>
      <c r="DL6" s="21" t="str">
        <f t="shared" si="12"/>
        <v>-</v>
      </c>
      <c r="DM6" s="21">
        <f t="shared" si="12"/>
        <v>2.7</v>
      </c>
      <c r="DN6" s="21" t="str">
        <f t="shared" si="12"/>
        <v>-</v>
      </c>
      <c r="DO6" s="21" t="str">
        <f t="shared" si="12"/>
        <v>-</v>
      </c>
      <c r="DP6" s="21" t="str">
        <f t="shared" si="12"/>
        <v>-</v>
      </c>
      <c r="DQ6" s="21" t="str">
        <f t="shared" si="12"/>
        <v>-</v>
      </c>
      <c r="DR6" s="21">
        <f t="shared" si="12"/>
        <v>31.14</v>
      </c>
      <c r="DS6" s="20" t="str">
        <f>IF(DS7="","",IF(DS7="-","【-】","【"&amp;SUBSTITUTE(TEXT(DS7,"#,##0.00"),"-","△")&amp;"】"))</f>
        <v>【41.09】</v>
      </c>
      <c r="DT6" s="21" t="str">
        <f>IF(DT7="",NA(),DT7)</f>
        <v>-</v>
      </c>
      <c r="DU6" s="21" t="str">
        <f t="shared" ref="DU6:EC6" si="13">IF(DU7="",NA(),DU7)</f>
        <v>-</v>
      </c>
      <c r="DV6" s="21" t="str">
        <f t="shared" si="13"/>
        <v>-</v>
      </c>
      <c r="DW6" s="21" t="str">
        <f t="shared" si="13"/>
        <v>-</v>
      </c>
      <c r="DX6" s="21">
        <f t="shared" si="13"/>
        <v>6.67</v>
      </c>
      <c r="DY6" s="21" t="str">
        <f t="shared" si="13"/>
        <v>-</v>
      </c>
      <c r="DZ6" s="21" t="str">
        <f t="shared" si="13"/>
        <v>-</v>
      </c>
      <c r="EA6" s="21" t="str">
        <f t="shared" si="13"/>
        <v>-</v>
      </c>
      <c r="EB6" s="21" t="str">
        <f t="shared" si="13"/>
        <v>-</v>
      </c>
      <c r="EC6" s="21">
        <f t="shared" si="13"/>
        <v>0.76</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【0.22】</v>
      </c>
    </row>
    <row r="7" spans="1:148" s="22" customFormat="1" x14ac:dyDescent="0.2">
      <c r="A7" s="14"/>
      <c r="B7" s="23">
        <v>2023</v>
      </c>
      <c r="C7" s="23">
        <v>104264</v>
      </c>
      <c r="D7" s="23">
        <v>46</v>
      </c>
      <c r="E7" s="23">
        <v>17</v>
      </c>
      <c r="F7" s="23">
        <v>1</v>
      </c>
      <c r="G7" s="23">
        <v>0</v>
      </c>
      <c r="H7" s="23" t="s">
        <v>96</v>
      </c>
      <c r="I7" s="23" t="s">
        <v>97</v>
      </c>
      <c r="J7" s="23" t="s">
        <v>98</v>
      </c>
      <c r="K7" s="23" t="s">
        <v>99</v>
      </c>
      <c r="L7" s="23" t="s">
        <v>100</v>
      </c>
      <c r="M7" s="23" t="s">
        <v>101</v>
      </c>
      <c r="N7" s="24" t="s">
        <v>102</v>
      </c>
      <c r="O7" s="24">
        <v>64.55</v>
      </c>
      <c r="P7" s="24">
        <v>75.13</v>
      </c>
      <c r="Q7" s="24">
        <v>134.35</v>
      </c>
      <c r="R7" s="24">
        <v>1870</v>
      </c>
      <c r="S7" s="24">
        <v>6031</v>
      </c>
      <c r="T7" s="24">
        <v>49.75</v>
      </c>
      <c r="U7" s="24">
        <v>121.23</v>
      </c>
      <c r="V7" s="24">
        <v>4547</v>
      </c>
      <c r="W7" s="24">
        <v>2.44</v>
      </c>
      <c r="X7" s="24">
        <v>1863.52</v>
      </c>
      <c r="Y7" s="24" t="s">
        <v>102</v>
      </c>
      <c r="Z7" s="24" t="s">
        <v>102</v>
      </c>
      <c r="AA7" s="24" t="s">
        <v>102</v>
      </c>
      <c r="AB7" s="24" t="s">
        <v>102</v>
      </c>
      <c r="AC7" s="24">
        <v>118.1</v>
      </c>
      <c r="AD7" s="24" t="s">
        <v>102</v>
      </c>
      <c r="AE7" s="24" t="s">
        <v>102</v>
      </c>
      <c r="AF7" s="24" t="s">
        <v>102</v>
      </c>
      <c r="AG7" s="24" t="s">
        <v>102</v>
      </c>
      <c r="AH7" s="24">
        <v>106.8</v>
      </c>
      <c r="AI7" s="24">
        <v>105.91</v>
      </c>
      <c r="AJ7" s="24" t="s">
        <v>102</v>
      </c>
      <c r="AK7" s="24" t="s">
        <v>102</v>
      </c>
      <c r="AL7" s="24" t="s">
        <v>102</v>
      </c>
      <c r="AM7" s="24" t="s">
        <v>102</v>
      </c>
      <c r="AN7" s="24">
        <v>0</v>
      </c>
      <c r="AO7" s="24" t="s">
        <v>102</v>
      </c>
      <c r="AP7" s="24" t="s">
        <v>102</v>
      </c>
      <c r="AQ7" s="24" t="s">
        <v>102</v>
      </c>
      <c r="AR7" s="24" t="s">
        <v>102</v>
      </c>
      <c r="AS7" s="24">
        <v>26.89</v>
      </c>
      <c r="AT7" s="24">
        <v>3.03</v>
      </c>
      <c r="AU7" s="24" t="s">
        <v>102</v>
      </c>
      <c r="AV7" s="24" t="s">
        <v>102</v>
      </c>
      <c r="AW7" s="24" t="s">
        <v>102</v>
      </c>
      <c r="AX7" s="24" t="s">
        <v>102</v>
      </c>
      <c r="AY7" s="24">
        <v>968.55</v>
      </c>
      <c r="AZ7" s="24" t="s">
        <v>102</v>
      </c>
      <c r="BA7" s="24" t="s">
        <v>102</v>
      </c>
      <c r="BB7" s="24" t="s">
        <v>102</v>
      </c>
      <c r="BC7" s="24" t="s">
        <v>102</v>
      </c>
      <c r="BD7" s="24">
        <v>77.260000000000005</v>
      </c>
      <c r="BE7" s="24">
        <v>78.430000000000007</v>
      </c>
      <c r="BF7" s="24" t="s">
        <v>102</v>
      </c>
      <c r="BG7" s="24" t="s">
        <v>102</v>
      </c>
      <c r="BH7" s="24" t="s">
        <v>102</v>
      </c>
      <c r="BI7" s="24" t="s">
        <v>102</v>
      </c>
      <c r="BJ7" s="24">
        <v>580.79999999999995</v>
      </c>
      <c r="BK7" s="24" t="s">
        <v>102</v>
      </c>
      <c r="BL7" s="24" t="s">
        <v>102</v>
      </c>
      <c r="BM7" s="24" t="s">
        <v>102</v>
      </c>
      <c r="BN7" s="24" t="s">
        <v>102</v>
      </c>
      <c r="BO7" s="24">
        <v>730.84</v>
      </c>
      <c r="BP7" s="24">
        <v>630.82000000000005</v>
      </c>
      <c r="BQ7" s="24" t="s">
        <v>102</v>
      </c>
      <c r="BR7" s="24" t="s">
        <v>102</v>
      </c>
      <c r="BS7" s="24" t="s">
        <v>102</v>
      </c>
      <c r="BT7" s="24" t="s">
        <v>102</v>
      </c>
      <c r="BU7" s="24">
        <v>124.93</v>
      </c>
      <c r="BV7" s="24" t="s">
        <v>102</v>
      </c>
      <c r="BW7" s="24" t="s">
        <v>102</v>
      </c>
      <c r="BX7" s="24" t="s">
        <v>102</v>
      </c>
      <c r="BY7" s="24" t="s">
        <v>102</v>
      </c>
      <c r="BZ7" s="24">
        <v>89.17</v>
      </c>
      <c r="CA7" s="24">
        <v>97.81</v>
      </c>
      <c r="CB7" s="24" t="s">
        <v>102</v>
      </c>
      <c r="CC7" s="24" t="s">
        <v>102</v>
      </c>
      <c r="CD7" s="24" t="s">
        <v>102</v>
      </c>
      <c r="CE7" s="24" t="s">
        <v>102</v>
      </c>
      <c r="CF7" s="24">
        <v>79.7</v>
      </c>
      <c r="CG7" s="24" t="s">
        <v>102</v>
      </c>
      <c r="CH7" s="24" t="s">
        <v>102</v>
      </c>
      <c r="CI7" s="24" t="s">
        <v>102</v>
      </c>
      <c r="CJ7" s="24" t="s">
        <v>102</v>
      </c>
      <c r="CK7" s="24">
        <v>184.85</v>
      </c>
      <c r="CL7" s="24">
        <v>138.75</v>
      </c>
      <c r="CM7" s="24" t="s">
        <v>102</v>
      </c>
      <c r="CN7" s="24" t="s">
        <v>102</v>
      </c>
      <c r="CO7" s="24" t="s">
        <v>102</v>
      </c>
      <c r="CP7" s="24" t="s">
        <v>102</v>
      </c>
      <c r="CQ7" s="24">
        <v>27.61</v>
      </c>
      <c r="CR7" s="24" t="s">
        <v>102</v>
      </c>
      <c r="CS7" s="24" t="s">
        <v>102</v>
      </c>
      <c r="CT7" s="24" t="s">
        <v>102</v>
      </c>
      <c r="CU7" s="24" t="s">
        <v>102</v>
      </c>
      <c r="CV7" s="24">
        <v>55.04</v>
      </c>
      <c r="CW7" s="24">
        <v>58.94</v>
      </c>
      <c r="CX7" s="24" t="s">
        <v>102</v>
      </c>
      <c r="CY7" s="24" t="s">
        <v>102</v>
      </c>
      <c r="CZ7" s="24" t="s">
        <v>102</v>
      </c>
      <c r="DA7" s="24" t="s">
        <v>102</v>
      </c>
      <c r="DB7" s="24">
        <v>99.85</v>
      </c>
      <c r="DC7" s="24" t="s">
        <v>102</v>
      </c>
      <c r="DD7" s="24" t="s">
        <v>102</v>
      </c>
      <c r="DE7" s="24" t="s">
        <v>102</v>
      </c>
      <c r="DF7" s="24" t="s">
        <v>102</v>
      </c>
      <c r="DG7" s="24">
        <v>91.92</v>
      </c>
      <c r="DH7" s="24">
        <v>95.91</v>
      </c>
      <c r="DI7" s="24" t="s">
        <v>102</v>
      </c>
      <c r="DJ7" s="24" t="s">
        <v>102</v>
      </c>
      <c r="DK7" s="24" t="s">
        <v>102</v>
      </c>
      <c r="DL7" s="24" t="s">
        <v>102</v>
      </c>
      <c r="DM7" s="24">
        <v>2.7</v>
      </c>
      <c r="DN7" s="24" t="s">
        <v>102</v>
      </c>
      <c r="DO7" s="24" t="s">
        <v>102</v>
      </c>
      <c r="DP7" s="24" t="s">
        <v>102</v>
      </c>
      <c r="DQ7" s="24" t="s">
        <v>102</v>
      </c>
      <c r="DR7" s="24">
        <v>31.14</v>
      </c>
      <c r="DS7" s="24">
        <v>41.09</v>
      </c>
      <c r="DT7" s="24" t="s">
        <v>102</v>
      </c>
      <c r="DU7" s="24" t="s">
        <v>102</v>
      </c>
      <c r="DV7" s="24" t="s">
        <v>102</v>
      </c>
      <c r="DW7" s="24" t="s">
        <v>102</v>
      </c>
      <c r="DX7" s="24">
        <v>6.67</v>
      </c>
      <c r="DY7" s="24" t="s">
        <v>102</v>
      </c>
      <c r="DZ7" s="24" t="s">
        <v>102</v>
      </c>
      <c r="EA7" s="24" t="s">
        <v>102</v>
      </c>
      <c r="EB7" s="24" t="s">
        <v>102</v>
      </c>
      <c r="EC7" s="24">
        <v>0.76</v>
      </c>
      <c r="ED7" s="24">
        <v>8.68</v>
      </c>
      <c r="EE7" s="24" t="s">
        <v>102</v>
      </c>
      <c r="EF7" s="24" t="s">
        <v>102</v>
      </c>
      <c r="EG7" s="24" t="s">
        <v>102</v>
      </c>
      <c r="EH7" s="24" t="s">
        <v>102</v>
      </c>
      <c r="EI7" s="24">
        <v>0</v>
      </c>
      <c r="EJ7" s="24" t="s">
        <v>102</v>
      </c>
      <c r="EK7" s="24" t="s">
        <v>102</v>
      </c>
      <c r="EL7" s="24" t="s">
        <v>102</v>
      </c>
      <c r="EM7" s="24" t="s">
        <v>102</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2025-01-24T06:59:35Z</dcterms:created>
  <dcterms:modified xsi:type="dcterms:W3CDTF">2025-02-27T07:06:25Z</dcterms:modified>
  <cp:category/>
</cp:coreProperties>
</file>