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23172276-F192-47EE-91E3-CA7F8AC7BD2E}" xr6:coauthVersionLast="47" xr6:coauthVersionMax="47" xr10:uidLastSave="{00000000-0000-0000-0000-000000000000}"/>
  <workbookProtection workbookAlgorithmName="SHA-512" workbookHashValue="tt5p+7U179mHqPKlha7W1Y42c1ZcVlmSW5CwBJjH2KacIVEdbDsF9ZBpLleb8PSUc5C1jjB1zL7L5VzRbt9UgA==" workbookSaltValue="aRb2xPRc35t2JL2GLC0Uiw=="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B10" i="4" s="1"/>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I85" i="4"/>
  <c r="H85" i="4"/>
  <c r="G85" i="4"/>
  <c r="E85" i="4"/>
  <c r="BB10" i="4"/>
  <c r="AT10" i="4"/>
  <c r="AD10" i="4"/>
  <c r="W10" i="4"/>
  <c r="P10" i="4"/>
  <c r="I10" i="4"/>
  <c r="BB8" i="4"/>
  <c r="AT8" i="4"/>
  <c r="AL8" i="4"/>
  <c r="AD8" i="4"/>
  <c r="W8" i="4"/>
  <c r="P8" i="4"/>
  <c r="I8" i="4"/>
  <c r="B8" i="4"/>
  <c r="B6" i="4"/>
</calcChain>
</file>

<file path=xl/sharedStrings.xml><?xml version="1.0" encoding="utf-8"?>
<sst xmlns="http://schemas.openxmlformats.org/spreadsheetml/2006/main" count="257" uniqueCount="114">
  <si>
    <t>年度</t>
    <rPh sb="0" eb="2">
      <t>ネンド</t>
    </rPh>
    <phoneticPr fontId="1"/>
  </si>
  <si>
    <t>1⑧</t>
  </si>
  <si>
    <t>経営比較分析表（令和5年度決算）</t>
    <rPh sb="8" eb="10">
      <t>レイワ</t>
    </rPh>
    <rPh sb="11" eb="13">
      <t>ネンド</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</si>
  <si>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</si>
  <si>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⑤経費回収率(％)</t>
  </si>
  <si>
    <t>類似団体区分</t>
    <rPh sb="4" eb="6">
      <t>クブン</t>
    </rPh>
    <phoneticPr fontId="1"/>
  </si>
  <si>
    <t>管理者の情報</t>
    <rPh sb="0" eb="3">
      <t>カンリシャ</t>
    </rPh>
    <rPh sb="4" eb="6">
      <t>ジョウホウ</t>
    </rPh>
    <phoneticPr fontId="1"/>
  </si>
  <si>
    <t>事業CD</t>
    <rPh sb="0" eb="2">
      <t>ジギョウ</t>
    </rPh>
    <phoneticPr fontId="1"/>
  </si>
  <si>
    <t>業種CD</t>
    <rPh sb="0" eb="2">
      <t>ギョウシュ</t>
    </rPh>
    <phoneticPr fontId="1"/>
  </si>
  <si>
    <t>事業名</t>
  </si>
  <si>
    <t>業務名</t>
    <rPh sb="2" eb="3">
      <t>メイ</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</si>
  <si>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</si>
  <si>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</si>
  <si>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</si>
  <si>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</si>
  <si>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</si>
  <si>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</si>
  <si>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</si>
  <si>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</si>
  <si>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</si>
  <si>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</si>
  <si>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</si>
  <si>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</si>
  <si>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</si>
  <si>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</si>
  <si>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</si>
  <si>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</si>
  <si>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</si>
  <si>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</si>
  <si>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</si>
  <si>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</si>
  <si>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</si>
  <si>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t>
  </si>
  <si>
    <t>類似団体平均値（平均値）</t>
  </si>
  <si>
    <t>2①</t>
  </si>
  <si>
    <t>【】</t>
  </si>
  <si>
    <t>令和5年度全国平均</t>
    <rPh sb="0" eb="2">
      <t>レイワ</t>
    </rPh>
    <rPh sb="3" eb="5">
      <t>ネンド</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</si>
  <si>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</si>
  <si>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</si>
  <si>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</si>
  <si>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</si>
  <si>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</si>
  <si>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</si>
  <si>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</si>
  <si>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</si>
  <si>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</si>
  <si>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</si>
  <si>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</si>
  <si>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</si>
  <si>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</si>
  <si>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</si>
  <si>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</si>
  <si>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</si>
  <si>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</si>
  <si>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</si>
  <si>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</si>
  <si>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</si>
  <si>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</si>
  <si>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</si>
  <si>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</si>
  <si>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</si>
  <si>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</si>
  <si>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</si>
  <si>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</si>
  <si>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</si>
  <si>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</si>
  <si>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</si>
  <si>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</si>
  <si>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</si>
  <si>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</si>
  <si>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</si>
  <si>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</si>
  <si>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</si>
  <si>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</si>
  <si>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</si>
  <si>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</si>
  <si>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</si>
  <si>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</si>
  <si>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</si>
  <si>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</si>
  <si>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</si>
  <si>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</si>
  <si>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</si>
  <si>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</si>
  <si>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</si>
  <si>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</si>
  <si>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</si>
  <si>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</si>
  <si>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</si>
  <si>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</si>
  <si>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</si>
  <si>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</si>
  <si>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</si>
  <si>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</si>
  <si>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</si>
  <si>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群馬県　吉岡町</t>
  </si>
  <si>
    <t>Ｎ－３年度</t>
    <rPh sb="3" eb="5">
      <t>ネンド</t>
    </rPh>
    <phoneticPr fontId="1"/>
  </si>
  <si>
    <t>法適用</t>
  </si>
  <si>
    <t>下水道事業</t>
  </si>
  <si>
    <t>公共下水道</t>
  </si>
  <si>
    <t>Cc1</t>
  </si>
  <si>
    <t>非設置</t>
  </si>
  <si>
    <t>-</t>
  </si>
  <si>
    <t>Ｎ－４年度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</si>
  <si>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</si>
  <si>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</si>
  <si>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</si>
  <si>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</si>
  <si>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</si>
  <si>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</si>
  <si>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</si>
  <si>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公共下水道事業については、下水道使用料収入にて業務に係る経費や施設の整備・維持管理に必要な経費を賄う、独立採算の原則のもと運営しています。
　①経常収支比率は、昨年度に引き続き今年度も100％を超えたものの、総収益に占める一般会計補助金の割合は約4割と多く、繰入金に依存した状態であるため、使用料収入の底上げが必要です。
　なお、今年度は累積欠損金が発生しなかったため、②累積欠損金比率は0％となりました。
　⑤経費回収率に関しては100％未満かつ低いパーセンテージとなっています。このことは、使用料収入で汚水処理費を賄えていないことを意味しています。
　そのため、経費の削減を徹底するとともに、次回の経営戦略改定時には、使用料改定を本格的に検討し、経営改善に尽力する必要があります。
　現状としては、新たに供用開始となった地区は比較的新しい住宅が多く、合併処理浄化槽の状態も良好であることから、下水道接続の理解を得られにくい状態となっており、それが主な要因となり、⑧水洗化率が全国平均や類似団体に比べて低く、下水道接続による使用料収入の増加が芳しくない状況です。
　本町では、より多くの住民が下水道へ接続・利用できるよう、令和2年度に下水道事業計画区域の拡大を行い、過年度に拡大した事業計画区域を含め、毎年度継続して管渠新設工事を行っています。
　管渠の整備の財源には企業債を主に充てており、④企業債残高対事業規模比率のとおり債務残高は大きな水準となっています。ただし、令和8年度末でいわゆる「10年概成」となり、国から未普及対策事業への国庫補助金の交付がなくなるか、交付率が著しく低くなる見込みであるため、その翌年度（令和9年度）からは新規建設投資については、一旦休止に近いレベルまで減少する予定です。そのため、将来的には債務残高は減少していき、本比率も減少していくと考えられます。
　③流動比率に関しては、昨年度に比べ現金等をプールした金額が大きくなり、流動資産が増加したため、比率としては昨年度より増加しましたが、企業債償還金等の流動負債はいまだ大きな金額となっています。
　⑦施設利用率が「－」となっている理由は、本町の公共下水道はすべて「流域関連公共下水道」であり、流域下水道へ接続し処理をしているため、処理場を所有していないことから「－」となっています。
　今後の対策としては、使用料収入の底上げを行うため、下水道の利便性や快適性を住民に理解していただけるよう、引き続き下水道への接続を積極的に推進していくことが必要になります。
　また、企業債についても、適切な資金運用を行い、債務残高の減少に努めていく必要があります。</t>
    <rPh sb="81" eb="84">
      <t>サクネンド</t>
    </rPh>
    <rPh sb="85" eb="86">
      <t>ヒ</t>
    </rPh>
    <rPh sb="87" eb="88">
      <t>ツヅ</t>
    </rPh>
    <rPh sb="105" eb="108">
      <t>ソウシュウエキ</t>
    </rPh>
    <rPh sb="109" eb="110">
      <t>シ</t>
    </rPh>
    <rPh sb="125" eb="126">
      <t>ワ</t>
    </rPh>
    <rPh sb="1039" eb="1040">
      <t>ヒ</t>
    </rPh>
    <rPh sb="1041" eb="1042">
      <t>ツヅ</t>
    </rPh>
    <rPh sb="1051" eb="1054">
      <t>セッキョクテキ</t>
    </rPh>
    <phoneticPr fontId="1"/>
  </si>
  <si>
    <t>　本町の公共下水道事業は、昭和57年から下水道管渠の布設を始めており、現時点では管渠の法定耐用年数を経過していません。
　そのため、①有形固定資産減価償却率のパーセンテージは昨年度に引き続き低く、②管渠老朽化率はまだ「0」となっています。
　しかし、管渠の老朽化は確実に進行していると考えられます。
　そのことから、本町では、毎年、不明水対策調査及びそれに基づいた管内補修工事を行っています。不明水対策調査ではTVカメラ調査等を行い、異常・損傷等が見つかった箇所について、補修工事等を行っています。
　今後の対策としては、策定済みの「ストックマネジメント計画（簡易版）」に基づき、管渠の法定耐用年数を考慮しながら、将来的な整備計画を立てるほか、「同計画（詳細版）」を策定した上で、補助事業として国庫補助金を活用しながら管渠更生工事等を実施し、管渠の効率的な改築・更新・維持管理に努めていく必要があります。</t>
    <rPh sb="29" eb="30">
      <t>ハジ</t>
    </rPh>
    <rPh sb="163" eb="165">
      <t>マイトシ</t>
    </rPh>
    <phoneticPr fontId="1"/>
  </si>
  <si>
    <t>　節水意識の高まりや節水家電の普及により、使用料収入が停滞しているため、供用開始となっている地区の下水道への接続を積極的に推進し、使用料収入を増加させることが必要です。
　また、経費回収率の向上を図るため、令和2年度に策定した「経営戦略」を次回改定する際には、使用料改定について本格的に検討する必要があります。
　加えて、経費の削減を徹底し、経営改善に全力で取り組む必要があります。
　また、管渠の整備に合わせ、後年度の管渠の老朽化を早期に発見し対応できるよう、策定した「ストックマネジメント計画（簡易版）」を活用し、管渠の効率的な維持管理等に努めていく必要があります。</t>
    <rPh sb="57" eb="60">
      <t>セッキョクテキ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</si>
</sst>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7.5"/>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F27D-40A1-BE46-7CAFD4CD8F6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0.15</c:v>
                </c:pt>
                <c:pt idx="2">
                  <c:v>0.15</c:v>
                </c:pt>
                <c:pt idx="3">
                  <c:v>0.12</c:v>
                </c:pt>
                <c:pt idx="4">
                  <c:v>0.09</c:v>
                </c:pt>
              </c:numCache>
            </c:numRef>
          </c:val>
          <c:smooth val="0"/>
          <c:extLst>
            <c:ext xmlns:c16="http://schemas.microsoft.com/office/drawing/2014/chart" uri="{C3380CC4-5D6E-409C-BE32-E72D297353CC}">
              <c16:uniqueId val="{00000001-F27D-40A1-BE46-7CAFD4CD8F6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B4F-4310-BA49-35B55BBC9D4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56.72</c:v>
                </c:pt>
                <c:pt idx="2">
                  <c:v>56.43</c:v>
                </c:pt>
                <c:pt idx="3">
                  <c:v>55.82</c:v>
                </c:pt>
                <c:pt idx="4">
                  <c:v>56.51</c:v>
                </c:pt>
              </c:numCache>
            </c:numRef>
          </c:val>
          <c:smooth val="0"/>
          <c:extLst>
            <c:ext xmlns:c16="http://schemas.microsoft.com/office/drawing/2014/chart" uri="{C3380CC4-5D6E-409C-BE32-E72D297353CC}">
              <c16:uniqueId val="{00000001-5B4F-4310-BA49-35B55BBC9D4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87.17</c:v>
                </c:pt>
                <c:pt idx="2">
                  <c:v>87.66</c:v>
                </c:pt>
                <c:pt idx="3">
                  <c:v>88.81</c:v>
                </c:pt>
                <c:pt idx="4">
                  <c:v>89.74</c:v>
                </c:pt>
              </c:numCache>
            </c:numRef>
          </c:val>
          <c:extLst>
            <c:ext xmlns:c16="http://schemas.microsoft.com/office/drawing/2014/chart" uri="{C3380CC4-5D6E-409C-BE32-E72D297353CC}">
              <c16:uniqueId val="{00000000-4ECA-432D-84EF-C43FC056FE6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90.72</c:v>
                </c:pt>
                <c:pt idx="2">
                  <c:v>91.07</c:v>
                </c:pt>
                <c:pt idx="3">
                  <c:v>90.67</c:v>
                </c:pt>
                <c:pt idx="4">
                  <c:v>90.62</c:v>
                </c:pt>
              </c:numCache>
            </c:numRef>
          </c:val>
          <c:smooth val="0"/>
          <c:extLst>
            <c:ext xmlns:c16="http://schemas.microsoft.com/office/drawing/2014/chart" uri="{C3380CC4-5D6E-409C-BE32-E72D297353CC}">
              <c16:uniqueId val="{00000001-4ECA-432D-84EF-C43FC056FE6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99.94</c:v>
                </c:pt>
                <c:pt idx="2">
                  <c:v>101.94</c:v>
                </c:pt>
                <c:pt idx="3">
                  <c:v>107.35</c:v>
                </c:pt>
                <c:pt idx="4">
                  <c:v>101.45</c:v>
                </c:pt>
              </c:numCache>
            </c:numRef>
          </c:val>
          <c:extLst>
            <c:ext xmlns:c16="http://schemas.microsoft.com/office/drawing/2014/chart" uri="{C3380CC4-5D6E-409C-BE32-E72D297353CC}">
              <c16:uniqueId val="{00000000-37C9-4C6B-8C84-08FF0CD2E70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106.5</c:v>
                </c:pt>
                <c:pt idx="2">
                  <c:v>106.22</c:v>
                </c:pt>
                <c:pt idx="3">
                  <c:v>107.01</c:v>
                </c:pt>
                <c:pt idx="4">
                  <c:v>106.53</c:v>
                </c:pt>
              </c:numCache>
            </c:numRef>
          </c:val>
          <c:smooth val="0"/>
          <c:extLst>
            <c:ext xmlns:c16="http://schemas.microsoft.com/office/drawing/2014/chart" uri="{C3380CC4-5D6E-409C-BE32-E72D297353CC}">
              <c16:uniqueId val="{00000001-37C9-4C6B-8C84-08FF0CD2E70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3.27</c:v>
                </c:pt>
                <c:pt idx="2">
                  <c:v>6.35</c:v>
                </c:pt>
                <c:pt idx="3">
                  <c:v>8.7200000000000006</c:v>
                </c:pt>
                <c:pt idx="4">
                  <c:v>11.48</c:v>
                </c:pt>
              </c:numCache>
            </c:numRef>
          </c:val>
          <c:extLst>
            <c:ext xmlns:c16="http://schemas.microsoft.com/office/drawing/2014/chart" uri="{C3380CC4-5D6E-409C-BE32-E72D297353CC}">
              <c16:uniqueId val="{00000000-E84C-4D37-8597-59C6E6CE879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20.78</c:v>
                </c:pt>
                <c:pt idx="2">
                  <c:v>23.54</c:v>
                </c:pt>
                <c:pt idx="3">
                  <c:v>25.86</c:v>
                </c:pt>
                <c:pt idx="4">
                  <c:v>26.9</c:v>
                </c:pt>
              </c:numCache>
            </c:numRef>
          </c:val>
          <c:smooth val="0"/>
          <c:extLst>
            <c:ext xmlns:c16="http://schemas.microsoft.com/office/drawing/2014/chart" uri="{C3380CC4-5D6E-409C-BE32-E72D297353CC}">
              <c16:uniqueId val="{00000001-E84C-4D37-8597-59C6E6CE879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514-4260-B1BC-E59F4342E90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1.34</c:v>
                </c:pt>
                <c:pt idx="2">
                  <c:v>1.5</c:v>
                </c:pt>
                <c:pt idx="3">
                  <c:v>1.4</c:v>
                </c:pt>
                <c:pt idx="4">
                  <c:v>2.08</c:v>
                </c:pt>
              </c:numCache>
            </c:numRef>
          </c:val>
          <c:smooth val="0"/>
          <c:extLst>
            <c:ext xmlns:c16="http://schemas.microsoft.com/office/drawing/2014/chart" uri="{C3380CC4-5D6E-409C-BE32-E72D297353CC}">
              <c16:uniqueId val="{00000001-0514-4260-B1BC-E59F4342E90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1.36</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21C-4D43-BC53-65A68D4C538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18.36</c:v>
                </c:pt>
                <c:pt idx="2">
                  <c:v>18.010000000000002</c:v>
                </c:pt>
                <c:pt idx="3">
                  <c:v>23.86</c:v>
                </c:pt>
                <c:pt idx="4">
                  <c:v>18.41</c:v>
                </c:pt>
              </c:numCache>
            </c:numRef>
          </c:val>
          <c:smooth val="0"/>
          <c:extLst>
            <c:ext xmlns:c16="http://schemas.microsoft.com/office/drawing/2014/chart" uri="{C3380CC4-5D6E-409C-BE32-E72D297353CC}">
              <c16:uniqueId val="{00000001-521C-4D43-BC53-65A68D4C538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30.69</c:v>
                </c:pt>
                <c:pt idx="2">
                  <c:v>69.099999999999994</c:v>
                </c:pt>
                <c:pt idx="3">
                  <c:v>106.09</c:v>
                </c:pt>
                <c:pt idx="4">
                  <c:v>133.57</c:v>
                </c:pt>
              </c:numCache>
            </c:numRef>
          </c:val>
          <c:extLst>
            <c:ext xmlns:c16="http://schemas.microsoft.com/office/drawing/2014/chart" uri="{C3380CC4-5D6E-409C-BE32-E72D297353CC}">
              <c16:uniqueId val="{00000000-792F-48A9-8DA7-7EFEE85CCC2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55.6</c:v>
                </c:pt>
                <c:pt idx="2">
                  <c:v>59.4</c:v>
                </c:pt>
                <c:pt idx="3">
                  <c:v>68.27</c:v>
                </c:pt>
                <c:pt idx="4">
                  <c:v>74.790000000000006</c:v>
                </c:pt>
              </c:numCache>
            </c:numRef>
          </c:val>
          <c:smooth val="0"/>
          <c:extLst>
            <c:ext xmlns:c16="http://schemas.microsoft.com/office/drawing/2014/chart" uri="{C3380CC4-5D6E-409C-BE32-E72D297353CC}">
              <c16:uniqueId val="{00000001-792F-48A9-8DA7-7EFEE85CCC2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1512.1</c:v>
                </c:pt>
                <c:pt idx="2">
                  <c:v>1569.65</c:v>
                </c:pt>
                <c:pt idx="3">
                  <c:v>1502.51</c:v>
                </c:pt>
                <c:pt idx="4">
                  <c:v>1507.15</c:v>
                </c:pt>
              </c:numCache>
            </c:numRef>
          </c:val>
          <c:extLst>
            <c:ext xmlns:c16="http://schemas.microsoft.com/office/drawing/2014/chart" uri="{C3380CC4-5D6E-409C-BE32-E72D297353CC}">
              <c16:uniqueId val="{00000000-15AB-4A47-A7A1-77BC1A92B7D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789.08</c:v>
                </c:pt>
                <c:pt idx="2">
                  <c:v>747.84</c:v>
                </c:pt>
                <c:pt idx="3">
                  <c:v>804.98</c:v>
                </c:pt>
                <c:pt idx="4">
                  <c:v>767.56</c:v>
                </c:pt>
              </c:numCache>
            </c:numRef>
          </c:val>
          <c:smooth val="0"/>
          <c:extLst>
            <c:ext xmlns:c16="http://schemas.microsoft.com/office/drawing/2014/chart" uri="{C3380CC4-5D6E-409C-BE32-E72D297353CC}">
              <c16:uniqueId val="{00000001-15AB-4A47-A7A1-77BC1A92B7D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75.16</c:v>
                </c:pt>
                <c:pt idx="2">
                  <c:v>75.989999999999995</c:v>
                </c:pt>
                <c:pt idx="3">
                  <c:v>75.34</c:v>
                </c:pt>
                <c:pt idx="4">
                  <c:v>75.36</c:v>
                </c:pt>
              </c:numCache>
            </c:numRef>
          </c:val>
          <c:extLst>
            <c:ext xmlns:c16="http://schemas.microsoft.com/office/drawing/2014/chart" uri="{C3380CC4-5D6E-409C-BE32-E72D297353CC}">
              <c16:uniqueId val="{00000000-34A8-4C65-B36B-33414E729D6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88.25</c:v>
                </c:pt>
                <c:pt idx="2">
                  <c:v>90.17</c:v>
                </c:pt>
                <c:pt idx="3">
                  <c:v>88.71</c:v>
                </c:pt>
                <c:pt idx="4">
                  <c:v>90.23</c:v>
                </c:pt>
              </c:numCache>
            </c:numRef>
          </c:val>
          <c:smooth val="0"/>
          <c:extLst>
            <c:ext xmlns:c16="http://schemas.microsoft.com/office/drawing/2014/chart" uri="{C3380CC4-5D6E-409C-BE32-E72D297353CC}">
              <c16:uniqueId val="{00000001-34A8-4C65-B36B-33414E729D6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150</c:v>
                </c:pt>
                <c:pt idx="2">
                  <c:v>148.61000000000001</c:v>
                </c:pt>
                <c:pt idx="3">
                  <c:v>150</c:v>
                </c:pt>
                <c:pt idx="4">
                  <c:v>150</c:v>
                </c:pt>
              </c:numCache>
            </c:numRef>
          </c:val>
          <c:extLst>
            <c:ext xmlns:c16="http://schemas.microsoft.com/office/drawing/2014/chart" uri="{C3380CC4-5D6E-409C-BE32-E72D297353CC}">
              <c16:uniqueId val="{00000000-376C-462D-A35D-CA843B4DAE7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176.37</c:v>
                </c:pt>
                <c:pt idx="2">
                  <c:v>173.17</c:v>
                </c:pt>
                <c:pt idx="3">
                  <c:v>174.8</c:v>
                </c:pt>
                <c:pt idx="4">
                  <c:v>170.2</c:v>
                </c:pt>
              </c:numCache>
            </c:numRef>
          </c:val>
          <c:smooth val="0"/>
          <c:extLst>
            <c:ext xmlns:c16="http://schemas.microsoft.com/office/drawing/2014/chart" uri="{C3380CC4-5D6E-409C-BE32-E72D297353CC}">
              <c16:uniqueId val="{00000001-376C-462D-A35D-CA843B4DAE7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958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40245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35533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30820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958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40245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35533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30820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9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7200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990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44360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【105.91】</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39648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【3.03】</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34935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【78.43】</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30223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【630.82】</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30223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【95.91】</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34935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【58.94】</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39648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【138.75】</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44360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【97.81】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97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【41.09】</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785350"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【8.68】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5038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【0.22】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heetViews>
  <sheetFormatPr defaultColWidth="2.6328125" defaultRowHeight="13" x14ac:dyDescent="0.2"/>
  <cols>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群馬県　吉岡町</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10</v>
      </c>
      <c r="C7" s="29"/>
      <c r="D7" s="29"/>
      <c r="E7" s="29"/>
      <c r="F7" s="29"/>
      <c r="G7" s="29"/>
      <c r="H7" s="29"/>
      <c r="I7" s="29" t="s">
        <v>15</v>
      </c>
      <c r="J7" s="29"/>
      <c r="K7" s="29"/>
      <c r="L7" s="29"/>
      <c r="M7" s="29"/>
      <c r="N7" s="29"/>
      <c r="O7" s="29"/>
      <c r="P7" s="29" t="s">
        <v>9</v>
      </c>
      <c r="Q7" s="29"/>
      <c r="R7" s="29"/>
      <c r="S7" s="29"/>
      <c r="T7" s="29"/>
      <c r="U7" s="29"/>
      <c r="V7" s="29"/>
      <c r="W7" s="29" t="s">
        <v>5</v>
      </c>
      <c r="X7" s="29"/>
      <c r="Y7" s="29"/>
      <c r="Z7" s="29"/>
      <c r="AA7" s="29"/>
      <c r="AB7" s="29"/>
      <c r="AC7" s="29"/>
      <c r="AD7" s="29" t="s">
        <v>6</v>
      </c>
      <c r="AE7" s="29"/>
      <c r="AF7" s="29"/>
      <c r="AG7" s="29"/>
      <c r="AH7" s="29"/>
      <c r="AI7" s="29"/>
      <c r="AJ7" s="29"/>
      <c r="AK7" s="3"/>
      <c r="AL7" s="29" t="s">
        <v>17</v>
      </c>
      <c r="AM7" s="29"/>
      <c r="AN7" s="29"/>
      <c r="AO7" s="29"/>
      <c r="AP7" s="29"/>
      <c r="AQ7" s="29"/>
      <c r="AR7" s="29"/>
      <c r="AS7" s="29"/>
      <c r="AT7" s="29" t="s">
        <v>11</v>
      </c>
      <c r="AU7" s="29"/>
      <c r="AV7" s="29"/>
      <c r="AW7" s="29"/>
      <c r="AX7" s="29"/>
      <c r="AY7" s="29"/>
      <c r="AZ7" s="29"/>
      <c r="BA7" s="29"/>
      <c r="BB7" s="29" t="s">
        <v>18</v>
      </c>
      <c r="BC7" s="29"/>
      <c r="BD7" s="29"/>
      <c r="BE7" s="29"/>
      <c r="BF7" s="29"/>
      <c r="BG7" s="29"/>
      <c r="BH7" s="29"/>
      <c r="BI7" s="29"/>
      <c r="BJ7" s="3"/>
      <c r="BK7" s="3"/>
      <c r="BL7" s="30" t="s">
        <v>19</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公共下水道</v>
      </c>
      <c r="Q8" s="33"/>
      <c r="R8" s="33"/>
      <c r="S8" s="33"/>
      <c r="T8" s="33"/>
      <c r="U8" s="33"/>
      <c r="V8" s="33"/>
      <c r="W8" s="33" t="str">
        <f>データ!L6</f>
        <v>Cc1</v>
      </c>
      <c r="X8" s="33"/>
      <c r="Y8" s="33"/>
      <c r="Z8" s="33"/>
      <c r="AA8" s="33"/>
      <c r="AB8" s="33"/>
      <c r="AC8" s="33"/>
      <c r="AD8" s="34" t="str">
        <f>データ!$M$6</f>
        <v>非設置</v>
      </c>
      <c r="AE8" s="34"/>
      <c r="AF8" s="34"/>
      <c r="AG8" s="34"/>
      <c r="AH8" s="34"/>
      <c r="AI8" s="34"/>
      <c r="AJ8" s="34"/>
      <c r="AK8" s="3"/>
      <c r="AL8" s="35">
        <f>データ!S6</f>
        <v>22563</v>
      </c>
      <c r="AM8" s="35"/>
      <c r="AN8" s="35"/>
      <c r="AO8" s="35"/>
      <c r="AP8" s="35"/>
      <c r="AQ8" s="35"/>
      <c r="AR8" s="35"/>
      <c r="AS8" s="35"/>
      <c r="AT8" s="36">
        <f>データ!T6</f>
        <v>20.46</v>
      </c>
      <c r="AU8" s="36"/>
      <c r="AV8" s="36"/>
      <c r="AW8" s="36"/>
      <c r="AX8" s="36"/>
      <c r="AY8" s="36"/>
      <c r="AZ8" s="36"/>
      <c r="BA8" s="36"/>
      <c r="BB8" s="36">
        <f>データ!U6</f>
        <v>1102.79</v>
      </c>
      <c r="BC8" s="36"/>
      <c r="BD8" s="36"/>
      <c r="BE8" s="36"/>
      <c r="BF8" s="36"/>
      <c r="BG8" s="36"/>
      <c r="BH8" s="36"/>
      <c r="BI8" s="36"/>
      <c r="BJ8" s="3"/>
      <c r="BK8" s="3"/>
      <c r="BL8" s="37" t="s">
        <v>16</v>
      </c>
      <c r="BM8" s="38"/>
      <c r="BN8" s="39" t="s">
        <v>21</v>
      </c>
      <c r="BO8" s="39"/>
      <c r="BP8" s="39"/>
      <c r="BQ8" s="39"/>
      <c r="BR8" s="39"/>
      <c r="BS8" s="39"/>
      <c r="BT8" s="39"/>
      <c r="BU8" s="39"/>
      <c r="BV8" s="39"/>
      <c r="BW8" s="39"/>
      <c r="BX8" s="39"/>
      <c r="BY8" s="40"/>
    </row>
    <row r="9" spans="1:78" ht="18.75" customHeight="1" x14ac:dyDescent="0.2">
      <c r="A9" s="2"/>
      <c r="B9" s="29" t="s">
        <v>22</v>
      </c>
      <c r="C9" s="29"/>
      <c r="D9" s="29"/>
      <c r="E9" s="29"/>
      <c r="F9" s="29"/>
      <c r="G9" s="29"/>
      <c r="H9" s="29"/>
      <c r="I9" s="29" t="s">
        <v>24</v>
      </c>
      <c r="J9" s="29"/>
      <c r="K9" s="29"/>
      <c r="L9" s="29"/>
      <c r="M9" s="29"/>
      <c r="N9" s="29"/>
      <c r="O9" s="29"/>
      <c r="P9" s="29" t="s">
        <v>25</v>
      </c>
      <c r="Q9" s="29"/>
      <c r="R9" s="29"/>
      <c r="S9" s="29"/>
      <c r="T9" s="29"/>
      <c r="U9" s="29"/>
      <c r="V9" s="29"/>
      <c r="W9" s="29" t="s">
        <v>28</v>
      </c>
      <c r="X9" s="29"/>
      <c r="Y9" s="29"/>
      <c r="Z9" s="29"/>
      <c r="AA9" s="29"/>
      <c r="AB9" s="29"/>
      <c r="AC9" s="29"/>
      <c r="AD9" s="29" t="s">
        <v>23</v>
      </c>
      <c r="AE9" s="29"/>
      <c r="AF9" s="29"/>
      <c r="AG9" s="29"/>
      <c r="AH9" s="29"/>
      <c r="AI9" s="29"/>
      <c r="AJ9" s="29"/>
      <c r="AK9" s="3"/>
      <c r="AL9" s="29" t="s">
        <v>30</v>
      </c>
      <c r="AM9" s="29"/>
      <c r="AN9" s="29"/>
      <c r="AO9" s="29"/>
      <c r="AP9" s="29"/>
      <c r="AQ9" s="29"/>
      <c r="AR9" s="29"/>
      <c r="AS9" s="29"/>
      <c r="AT9" s="29" t="s">
        <v>31</v>
      </c>
      <c r="AU9" s="29"/>
      <c r="AV9" s="29"/>
      <c r="AW9" s="29"/>
      <c r="AX9" s="29"/>
      <c r="AY9" s="29"/>
      <c r="AZ9" s="29"/>
      <c r="BA9" s="29"/>
      <c r="BB9" s="29" t="s">
        <v>3</v>
      </c>
      <c r="BC9" s="29"/>
      <c r="BD9" s="29"/>
      <c r="BE9" s="29"/>
      <c r="BF9" s="29"/>
      <c r="BG9" s="29"/>
      <c r="BH9" s="29"/>
      <c r="BI9" s="29"/>
      <c r="BJ9" s="3"/>
      <c r="BK9" s="3"/>
      <c r="BL9" s="41" t="s">
        <v>32</v>
      </c>
      <c r="BM9" s="42"/>
      <c r="BN9" s="43" t="s">
        <v>33</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64.88</v>
      </c>
      <c r="J10" s="36"/>
      <c r="K10" s="36"/>
      <c r="L10" s="36"/>
      <c r="M10" s="36"/>
      <c r="N10" s="36"/>
      <c r="O10" s="36"/>
      <c r="P10" s="36">
        <f>データ!P6</f>
        <v>48.54</v>
      </c>
      <c r="Q10" s="36"/>
      <c r="R10" s="36"/>
      <c r="S10" s="36"/>
      <c r="T10" s="36"/>
      <c r="U10" s="36"/>
      <c r="V10" s="36"/>
      <c r="W10" s="36">
        <f>データ!Q6</f>
        <v>100</v>
      </c>
      <c r="X10" s="36"/>
      <c r="Y10" s="36"/>
      <c r="Z10" s="36"/>
      <c r="AA10" s="36"/>
      <c r="AB10" s="36"/>
      <c r="AC10" s="36"/>
      <c r="AD10" s="35">
        <f>データ!R6</f>
        <v>2310</v>
      </c>
      <c r="AE10" s="35"/>
      <c r="AF10" s="35"/>
      <c r="AG10" s="35"/>
      <c r="AH10" s="35"/>
      <c r="AI10" s="35"/>
      <c r="AJ10" s="35"/>
      <c r="AK10" s="2"/>
      <c r="AL10" s="35">
        <f>データ!V6</f>
        <v>10944</v>
      </c>
      <c r="AM10" s="35"/>
      <c r="AN10" s="35"/>
      <c r="AO10" s="35"/>
      <c r="AP10" s="35"/>
      <c r="AQ10" s="35"/>
      <c r="AR10" s="35"/>
      <c r="AS10" s="35"/>
      <c r="AT10" s="36">
        <f>データ!W6</f>
        <v>3.44</v>
      </c>
      <c r="AU10" s="36"/>
      <c r="AV10" s="36"/>
      <c r="AW10" s="36"/>
      <c r="AX10" s="36"/>
      <c r="AY10" s="36"/>
      <c r="AZ10" s="36"/>
      <c r="BA10" s="36"/>
      <c r="BB10" s="36">
        <f>データ!X6</f>
        <v>3181.4</v>
      </c>
      <c r="BC10" s="36"/>
      <c r="BD10" s="36"/>
      <c r="BE10" s="36"/>
      <c r="BF10" s="36"/>
      <c r="BG10" s="36"/>
      <c r="BH10" s="36"/>
      <c r="BI10" s="36"/>
      <c r="BJ10" s="2"/>
      <c r="BK10" s="2"/>
      <c r="BL10" s="45" t="s">
        <v>35</v>
      </c>
      <c r="BM10" s="46"/>
      <c r="BN10" s="47" t="s">
        <v>36</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37</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27</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38</v>
      </c>
      <c r="BM14" s="60"/>
      <c r="BN14" s="60"/>
      <c r="BO14" s="60"/>
      <c r="BP14" s="60"/>
      <c r="BQ14" s="60"/>
      <c r="BR14" s="60"/>
      <c r="BS14" s="60"/>
      <c r="BT14" s="60"/>
      <c r="BU14" s="60"/>
      <c r="BV14" s="60"/>
      <c r="BW14" s="60"/>
      <c r="BX14" s="60"/>
      <c r="BY14" s="60"/>
      <c r="BZ14" s="61"/>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111</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39</v>
      </c>
      <c r="BM45" s="60"/>
      <c r="BN45" s="60"/>
      <c r="BO45" s="60"/>
      <c r="BP45" s="60"/>
      <c r="BQ45" s="60"/>
      <c r="BR45" s="60"/>
      <c r="BS45" s="60"/>
      <c r="BT45" s="60"/>
      <c r="BU45" s="60"/>
      <c r="BV45" s="60"/>
      <c r="BW45" s="60"/>
      <c r="BX45" s="60"/>
      <c r="BY45" s="60"/>
      <c r="BZ45" s="6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71" t="s">
        <v>112</v>
      </c>
      <c r="BM47" s="72"/>
      <c r="BN47" s="72"/>
      <c r="BO47" s="72"/>
      <c r="BP47" s="72"/>
      <c r="BQ47" s="72"/>
      <c r="BR47" s="72"/>
      <c r="BS47" s="72"/>
      <c r="BT47" s="72"/>
      <c r="BU47" s="72"/>
      <c r="BV47" s="72"/>
      <c r="BW47" s="72"/>
      <c r="BX47" s="72"/>
      <c r="BY47" s="72"/>
      <c r="BZ47" s="7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71"/>
      <c r="BM48" s="72"/>
      <c r="BN48" s="72"/>
      <c r="BO48" s="72"/>
      <c r="BP48" s="72"/>
      <c r="BQ48" s="72"/>
      <c r="BR48" s="72"/>
      <c r="BS48" s="72"/>
      <c r="BT48" s="72"/>
      <c r="BU48" s="72"/>
      <c r="BV48" s="72"/>
      <c r="BW48" s="72"/>
      <c r="BX48" s="72"/>
      <c r="BY48" s="72"/>
      <c r="BZ48" s="7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71"/>
      <c r="BM49" s="72"/>
      <c r="BN49" s="72"/>
      <c r="BO49" s="72"/>
      <c r="BP49" s="72"/>
      <c r="BQ49" s="72"/>
      <c r="BR49" s="72"/>
      <c r="BS49" s="72"/>
      <c r="BT49" s="72"/>
      <c r="BU49" s="72"/>
      <c r="BV49" s="72"/>
      <c r="BW49" s="72"/>
      <c r="BX49" s="72"/>
      <c r="BY49" s="72"/>
      <c r="BZ49" s="7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71"/>
      <c r="BM50" s="72"/>
      <c r="BN50" s="72"/>
      <c r="BO50" s="72"/>
      <c r="BP50" s="72"/>
      <c r="BQ50" s="72"/>
      <c r="BR50" s="72"/>
      <c r="BS50" s="72"/>
      <c r="BT50" s="72"/>
      <c r="BU50" s="72"/>
      <c r="BV50" s="72"/>
      <c r="BW50" s="72"/>
      <c r="BX50" s="72"/>
      <c r="BY50" s="72"/>
      <c r="BZ50" s="7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71"/>
      <c r="BM51" s="72"/>
      <c r="BN51" s="72"/>
      <c r="BO51" s="72"/>
      <c r="BP51" s="72"/>
      <c r="BQ51" s="72"/>
      <c r="BR51" s="72"/>
      <c r="BS51" s="72"/>
      <c r="BT51" s="72"/>
      <c r="BU51" s="72"/>
      <c r="BV51" s="72"/>
      <c r="BW51" s="72"/>
      <c r="BX51" s="72"/>
      <c r="BY51" s="72"/>
      <c r="BZ51" s="7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71"/>
      <c r="BM52" s="72"/>
      <c r="BN52" s="72"/>
      <c r="BO52" s="72"/>
      <c r="BP52" s="72"/>
      <c r="BQ52" s="72"/>
      <c r="BR52" s="72"/>
      <c r="BS52" s="72"/>
      <c r="BT52" s="72"/>
      <c r="BU52" s="72"/>
      <c r="BV52" s="72"/>
      <c r="BW52" s="72"/>
      <c r="BX52" s="72"/>
      <c r="BY52" s="72"/>
      <c r="BZ52" s="7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71"/>
      <c r="BM53" s="72"/>
      <c r="BN53" s="72"/>
      <c r="BO53" s="72"/>
      <c r="BP53" s="72"/>
      <c r="BQ53" s="72"/>
      <c r="BR53" s="72"/>
      <c r="BS53" s="72"/>
      <c r="BT53" s="72"/>
      <c r="BU53" s="72"/>
      <c r="BV53" s="72"/>
      <c r="BW53" s="72"/>
      <c r="BX53" s="72"/>
      <c r="BY53" s="72"/>
      <c r="BZ53" s="7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71"/>
      <c r="BM54" s="72"/>
      <c r="BN54" s="72"/>
      <c r="BO54" s="72"/>
      <c r="BP54" s="72"/>
      <c r="BQ54" s="72"/>
      <c r="BR54" s="72"/>
      <c r="BS54" s="72"/>
      <c r="BT54" s="72"/>
      <c r="BU54" s="72"/>
      <c r="BV54" s="72"/>
      <c r="BW54" s="72"/>
      <c r="BX54" s="72"/>
      <c r="BY54" s="72"/>
      <c r="BZ54" s="7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71"/>
      <c r="BM55" s="72"/>
      <c r="BN55" s="72"/>
      <c r="BO55" s="72"/>
      <c r="BP55" s="72"/>
      <c r="BQ55" s="72"/>
      <c r="BR55" s="72"/>
      <c r="BS55" s="72"/>
      <c r="BT55" s="72"/>
      <c r="BU55" s="72"/>
      <c r="BV55" s="72"/>
      <c r="BW55" s="72"/>
      <c r="BX55" s="72"/>
      <c r="BY55" s="72"/>
      <c r="BZ55" s="73"/>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71"/>
      <c r="BM56" s="72"/>
      <c r="BN56" s="72"/>
      <c r="BO56" s="72"/>
      <c r="BP56" s="72"/>
      <c r="BQ56" s="72"/>
      <c r="BR56" s="72"/>
      <c r="BS56" s="72"/>
      <c r="BT56" s="72"/>
      <c r="BU56" s="72"/>
      <c r="BV56" s="72"/>
      <c r="BW56" s="72"/>
      <c r="BX56" s="72"/>
      <c r="BY56" s="72"/>
      <c r="BZ56" s="73"/>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71"/>
      <c r="BM57" s="72"/>
      <c r="BN57" s="72"/>
      <c r="BO57" s="72"/>
      <c r="BP57" s="72"/>
      <c r="BQ57" s="72"/>
      <c r="BR57" s="72"/>
      <c r="BS57" s="72"/>
      <c r="BT57" s="72"/>
      <c r="BU57" s="72"/>
      <c r="BV57" s="72"/>
      <c r="BW57" s="72"/>
      <c r="BX57" s="72"/>
      <c r="BY57" s="72"/>
      <c r="BZ57" s="73"/>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71"/>
      <c r="BM58" s="72"/>
      <c r="BN58" s="72"/>
      <c r="BO58" s="72"/>
      <c r="BP58" s="72"/>
      <c r="BQ58" s="72"/>
      <c r="BR58" s="72"/>
      <c r="BS58" s="72"/>
      <c r="BT58" s="72"/>
      <c r="BU58" s="72"/>
      <c r="BV58" s="72"/>
      <c r="BW58" s="72"/>
      <c r="BX58" s="72"/>
      <c r="BY58" s="72"/>
      <c r="BZ58" s="73"/>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71"/>
      <c r="BM59" s="72"/>
      <c r="BN59" s="72"/>
      <c r="BO59" s="72"/>
      <c r="BP59" s="72"/>
      <c r="BQ59" s="72"/>
      <c r="BR59" s="72"/>
      <c r="BS59" s="72"/>
      <c r="BT59" s="72"/>
      <c r="BU59" s="72"/>
      <c r="BV59" s="72"/>
      <c r="BW59" s="72"/>
      <c r="BX59" s="72"/>
      <c r="BY59" s="72"/>
      <c r="BZ59" s="73"/>
    </row>
    <row r="60" spans="1:78" ht="13.5" customHeight="1" x14ac:dyDescent="0.2">
      <c r="A60" s="2"/>
      <c r="B60" s="56" t="s">
        <v>12</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71"/>
      <c r="BM60" s="72"/>
      <c r="BN60" s="72"/>
      <c r="BO60" s="72"/>
      <c r="BP60" s="72"/>
      <c r="BQ60" s="72"/>
      <c r="BR60" s="72"/>
      <c r="BS60" s="72"/>
      <c r="BT60" s="72"/>
      <c r="BU60" s="72"/>
      <c r="BV60" s="72"/>
      <c r="BW60" s="72"/>
      <c r="BX60" s="72"/>
      <c r="BY60" s="72"/>
      <c r="BZ60" s="73"/>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71"/>
      <c r="BM61" s="72"/>
      <c r="BN61" s="72"/>
      <c r="BO61" s="72"/>
      <c r="BP61" s="72"/>
      <c r="BQ61" s="72"/>
      <c r="BR61" s="72"/>
      <c r="BS61" s="72"/>
      <c r="BT61" s="72"/>
      <c r="BU61" s="72"/>
      <c r="BV61" s="72"/>
      <c r="BW61" s="72"/>
      <c r="BX61" s="72"/>
      <c r="BY61" s="72"/>
      <c r="BZ61" s="7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71"/>
      <c r="BM62" s="72"/>
      <c r="BN62" s="72"/>
      <c r="BO62" s="72"/>
      <c r="BP62" s="72"/>
      <c r="BQ62" s="72"/>
      <c r="BR62" s="72"/>
      <c r="BS62" s="72"/>
      <c r="BT62" s="72"/>
      <c r="BU62" s="72"/>
      <c r="BV62" s="72"/>
      <c r="BW62" s="72"/>
      <c r="BX62" s="72"/>
      <c r="BY62" s="72"/>
      <c r="BZ62" s="7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74"/>
      <c r="BM63" s="75"/>
      <c r="BN63" s="75"/>
      <c r="BO63" s="75"/>
      <c r="BP63" s="75"/>
      <c r="BQ63" s="75"/>
      <c r="BR63" s="75"/>
      <c r="BS63" s="75"/>
      <c r="BT63" s="75"/>
      <c r="BU63" s="75"/>
      <c r="BV63" s="75"/>
      <c r="BW63" s="75"/>
      <c r="BX63" s="75"/>
      <c r="BY63" s="75"/>
      <c r="BZ63" s="7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13</v>
      </c>
      <c r="BM64" s="60"/>
      <c r="BN64" s="60"/>
      <c r="BO64" s="60"/>
      <c r="BP64" s="60"/>
      <c r="BQ64" s="60"/>
      <c r="BR64" s="60"/>
      <c r="BS64" s="60"/>
      <c r="BT64" s="60"/>
      <c r="BU64" s="60"/>
      <c r="BV64" s="60"/>
      <c r="BW64" s="60"/>
      <c r="BX64" s="60"/>
      <c r="BY64" s="60"/>
      <c r="BZ64" s="6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77" t="s">
        <v>113</v>
      </c>
      <c r="BM66" s="78"/>
      <c r="BN66" s="78"/>
      <c r="BO66" s="78"/>
      <c r="BP66" s="78"/>
      <c r="BQ66" s="78"/>
      <c r="BR66" s="78"/>
      <c r="BS66" s="78"/>
      <c r="BT66" s="78"/>
      <c r="BU66" s="78"/>
      <c r="BV66" s="78"/>
      <c r="BW66" s="78"/>
      <c r="BX66" s="78"/>
      <c r="BY66" s="78"/>
      <c r="BZ66" s="7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77"/>
      <c r="BM67" s="78"/>
      <c r="BN67" s="78"/>
      <c r="BO67" s="78"/>
      <c r="BP67" s="78"/>
      <c r="BQ67" s="78"/>
      <c r="BR67" s="78"/>
      <c r="BS67" s="78"/>
      <c r="BT67" s="78"/>
      <c r="BU67" s="78"/>
      <c r="BV67" s="78"/>
      <c r="BW67" s="78"/>
      <c r="BX67" s="78"/>
      <c r="BY67" s="78"/>
      <c r="BZ67" s="7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77"/>
      <c r="BM68" s="78"/>
      <c r="BN68" s="78"/>
      <c r="BO68" s="78"/>
      <c r="BP68" s="78"/>
      <c r="BQ68" s="78"/>
      <c r="BR68" s="78"/>
      <c r="BS68" s="78"/>
      <c r="BT68" s="78"/>
      <c r="BU68" s="78"/>
      <c r="BV68" s="78"/>
      <c r="BW68" s="78"/>
      <c r="BX68" s="78"/>
      <c r="BY68" s="78"/>
      <c r="BZ68" s="7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77"/>
      <c r="BM69" s="78"/>
      <c r="BN69" s="78"/>
      <c r="BO69" s="78"/>
      <c r="BP69" s="78"/>
      <c r="BQ69" s="78"/>
      <c r="BR69" s="78"/>
      <c r="BS69" s="78"/>
      <c r="BT69" s="78"/>
      <c r="BU69" s="78"/>
      <c r="BV69" s="78"/>
      <c r="BW69" s="78"/>
      <c r="BX69" s="78"/>
      <c r="BY69" s="78"/>
      <c r="BZ69" s="7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77"/>
      <c r="BM70" s="78"/>
      <c r="BN70" s="78"/>
      <c r="BO70" s="78"/>
      <c r="BP70" s="78"/>
      <c r="BQ70" s="78"/>
      <c r="BR70" s="78"/>
      <c r="BS70" s="78"/>
      <c r="BT70" s="78"/>
      <c r="BU70" s="78"/>
      <c r="BV70" s="78"/>
      <c r="BW70" s="78"/>
      <c r="BX70" s="78"/>
      <c r="BY70" s="78"/>
      <c r="BZ70" s="7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77"/>
      <c r="BM71" s="78"/>
      <c r="BN71" s="78"/>
      <c r="BO71" s="78"/>
      <c r="BP71" s="78"/>
      <c r="BQ71" s="78"/>
      <c r="BR71" s="78"/>
      <c r="BS71" s="78"/>
      <c r="BT71" s="78"/>
      <c r="BU71" s="78"/>
      <c r="BV71" s="78"/>
      <c r="BW71" s="78"/>
      <c r="BX71" s="78"/>
      <c r="BY71" s="78"/>
      <c r="BZ71" s="7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77"/>
      <c r="BM72" s="78"/>
      <c r="BN72" s="78"/>
      <c r="BO72" s="78"/>
      <c r="BP72" s="78"/>
      <c r="BQ72" s="78"/>
      <c r="BR72" s="78"/>
      <c r="BS72" s="78"/>
      <c r="BT72" s="78"/>
      <c r="BU72" s="78"/>
      <c r="BV72" s="78"/>
      <c r="BW72" s="78"/>
      <c r="BX72" s="78"/>
      <c r="BY72" s="78"/>
      <c r="BZ72" s="7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77"/>
      <c r="BM73" s="78"/>
      <c r="BN73" s="78"/>
      <c r="BO73" s="78"/>
      <c r="BP73" s="78"/>
      <c r="BQ73" s="78"/>
      <c r="BR73" s="78"/>
      <c r="BS73" s="78"/>
      <c r="BT73" s="78"/>
      <c r="BU73" s="78"/>
      <c r="BV73" s="78"/>
      <c r="BW73" s="78"/>
      <c r="BX73" s="78"/>
      <c r="BY73" s="78"/>
      <c r="BZ73" s="7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77"/>
      <c r="BM74" s="78"/>
      <c r="BN74" s="78"/>
      <c r="BO74" s="78"/>
      <c r="BP74" s="78"/>
      <c r="BQ74" s="78"/>
      <c r="BR74" s="78"/>
      <c r="BS74" s="78"/>
      <c r="BT74" s="78"/>
      <c r="BU74" s="78"/>
      <c r="BV74" s="78"/>
      <c r="BW74" s="78"/>
      <c r="BX74" s="78"/>
      <c r="BY74" s="78"/>
      <c r="BZ74" s="7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77"/>
      <c r="BM75" s="78"/>
      <c r="BN75" s="78"/>
      <c r="BO75" s="78"/>
      <c r="BP75" s="78"/>
      <c r="BQ75" s="78"/>
      <c r="BR75" s="78"/>
      <c r="BS75" s="78"/>
      <c r="BT75" s="78"/>
      <c r="BU75" s="78"/>
      <c r="BV75" s="78"/>
      <c r="BW75" s="78"/>
      <c r="BX75" s="78"/>
      <c r="BY75" s="78"/>
      <c r="BZ75" s="7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77"/>
      <c r="BM76" s="78"/>
      <c r="BN76" s="78"/>
      <c r="BO76" s="78"/>
      <c r="BP76" s="78"/>
      <c r="BQ76" s="78"/>
      <c r="BR76" s="78"/>
      <c r="BS76" s="78"/>
      <c r="BT76" s="78"/>
      <c r="BU76" s="78"/>
      <c r="BV76" s="78"/>
      <c r="BW76" s="78"/>
      <c r="BX76" s="78"/>
      <c r="BY76" s="78"/>
      <c r="BZ76" s="7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77"/>
      <c r="BM77" s="78"/>
      <c r="BN77" s="78"/>
      <c r="BO77" s="78"/>
      <c r="BP77" s="78"/>
      <c r="BQ77" s="78"/>
      <c r="BR77" s="78"/>
      <c r="BS77" s="78"/>
      <c r="BT77" s="78"/>
      <c r="BU77" s="78"/>
      <c r="BV77" s="78"/>
      <c r="BW77" s="78"/>
      <c r="BX77" s="78"/>
      <c r="BY77" s="78"/>
      <c r="BZ77" s="7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77"/>
      <c r="BM78" s="78"/>
      <c r="BN78" s="78"/>
      <c r="BO78" s="78"/>
      <c r="BP78" s="78"/>
      <c r="BQ78" s="78"/>
      <c r="BR78" s="78"/>
      <c r="BS78" s="78"/>
      <c r="BT78" s="78"/>
      <c r="BU78" s="78"/>
      <c r="BV78" s="78"/>
      <c r="BW78" s="78"/>
      <c r="BX78" s="78"/>
      <c r="BY78" s="78"/>
      <c r="BZ78" s="79"/>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77"/>
      <c r="BM79" s="78"/>
      <c r="BN79" s="78"/>
      <c r="BO79" s="78"/>
      <c r="BP79" s="78"/>
      <c r="BQ79" s="78"/>
      <c r="BR79" s="78"/>
      <c r="BS79" s="78"/>
      <c r="BT79" s="78"/>
      <c r="BU79" s="78"/>
      <c r="BV79" s="78"/>
      <c r="BW79" s="78"/>
      <c r="BX79" s="78"/>
      <c r="BY79" s="78"/>
      <c r="BZ79" s="79"/>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77"/>
      <c r="BM80" s="78"/>
      <c r="BN80" s="78"/>
      <c r="BO80" s="78"/>
      <c r="BP80" s="78"/>
      <c r="BQ80" s="78"/>
      <c r="BR80" s="78"/>
      <c r="BS80" s="78"/>
      <c r="BT80" s="78"/>
      <c r="BU80" s="78"/>
      <c r="BV80" s="78"/>
      <c r="BW80" s="78"/>
      <c r="BX80" s="78"/>
      <c r="BY80" s="78"/>
      <c r="BZ80" s="79"/>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77"/>
      <c r="BM81" s="78"/>
      <c r="BN81" s="78"/>
      <c r="BO81" s="78"/>
      <c r="BP81" s="78"/>
      <c r="BQ81" s="78"/>
      <c r="BR81" s="78"/>
      <c r="BS81" s="78"/>
      <c r="BT81" s="78"/>
      <c r="BU81" s="78"/>
      <c r="BV81" s="78"/>
      <c r="BW81" s="78"/>
      <c r="BX81" s="78"/>
      <c r="BY81" s="78"/>
      <c r="BZ81" s="79"/>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80"/>
      <c r="BM82" s="81"/>
      <c r="BN82" s="81"/>
      <c r="BO82" s="81"/>
      <c r="BP82" s="81"/>
      <c r="BQ82" s="81"/>
      <c r="BR82" s="81"/>
      <c r="BS82" s="81"/>
      <c r="BT82" s="81"/>
      <c r="BU82" s="81"/>
      <c r="BV82" s="81"/>
      <c r="BW82" s="81"/>
      <c r="BX82" s="81"/>
      <c r="BY82" s="81"/>
      <c r="BZ82" s="82"/>
    </row>
    <row r="83" spans="1:78" x14ac:dyDescent="0.2">
      <c r="C83" s="49" t="s">
        <v>41</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6" t="s">
        <v>42</v>
      </c>
      <c r="C84" s="6"/>
      <c r="D84" s="6"/>
      <c r="E84" s="6" t="s">
        <v>43</v>
      </c>
      <c r="F84" s="6" t="s">
        <v>45</v>
      </c>
      <c r="G84" s="6" t="s">
        <v>46</v>
      </c>
      <c r="H84" s="6" t="s">
        <v>40</v>
      </c>
      <c r="I84" s="6" t="s">
        <v>14</v>
      </c>
      <c r="J84" s="6" t="s">
        <v>47</v>
      </c>
      <c r="K84" s="6" t="s">
        <v>48</v>
      </c>
      <c r="L84" s="6" t="s">
        <v>1</v>
      </c>
      <c r="M84" s="6" t="s">
        <v>34</v>
      </c>
      <c r="N84" s="6" t="s">
        <v>49</v>
      </c>
      <c r="O84" s="6" t="s">
        <v>51</v>
      </c>
    </row>
    <row r="85" spans="1:78" hidden="1" x14ac:dyDescent="0.2">
      <c r="B85" s="6"/>
      <c r="C85" s="6"/>
      <c r="D85" s="6"/>
      <c r="E85" s="6" t="str">
        <f>データ!AI6</f>
        <v>【105.91】</v>
      </c>
      <c r="F85" s="6" t="str">
        <f>データ!AT6</f>
        <v>【3.03】</v>
      </c>
      <c r="G85" s="6" t="str">
        <f>データ!BE6</f>
        <v>【78.43】</v>
      </c>
      <c r="H85" s="6" t="str">
        <f>データ!BP6</f>
        <v>【630.82】</v>
      </c>
      <c r="I85" s="6" t="str">
        <f>データ!CA6</f>
        <v>【97.81】</v>
      </c>
      <c r="J85" s="6" t="str">
        <f>データ!CL6</f>
        <v>【138.75】</v>
      </c>
      <c r="K85" s="6" t="str">
        <f>データ!CW6</f>
        <v>【58.94】</v>
      </c>
      <c r="L85" s="6" t="str">
        <f>データ!DH6</f>
        <v>【95.91】</v>
      </c>
      <c r="M85" s="6" t="str">
        <f>データ!DS6</f>
        <v>【41.09】</v>
      </c>
      <c r="N85" s="6" t="str">
        <f>データ!ED6</f>
        <v>【8.68】</v>
      </c>
      <c r="O85" s="6" t="str">
        <f>データ!EO6</f>
        <v>【0.22】</v>
      </c>
    </row>
  </sheetData>
  <sheetProtection algorithmName="SHA-512" hashValue="YuYkNDbQ6emuxfURowc88yw2jMljcxMge7Auq97lrqJd5T189ISn7o9Iv8FW6KoNJze5qVYkloXWuHXnJ1oDsQ==" saltValue="i4xKqPcxor2xfbiyGlJPDQ=="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53</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54</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20</v>
      </c>
      <c r="B3" s="16" t="s">
        <v>0</v>
      </c>
      <c r="C3" s="16" t="s">
        <v>56</v>
      </c>
      <c r="D3" s="16" t="s">
        <v>57</v>
      </c>
      <c r="E3" s="16" t="s">
        <v>8</v>
      </c>
      <c r="F3" s="16" t="s">
        <v>7</v>
      </c>
      <c r="G3" s="16" t="s">
        <v>26</v>
      </c>
      <c r="H3" s="85" t="s">
        <v>58</v>
      </c>
      <c r="I3" s="86"/>
      <c r="J3" s="86"/>
      <c r="K3" s="86"/>
      <c r="L3" s="86"/>
      <c r="M3" s="86"/>
      <c r="N3" s="86"/>
      <c r="O3" s="86"/>
      <c r="P3" s="86"/>
      <c r="Q3" s="86"/>
      <c r="R3" s="86"/>
      <c r="S3" s="86"/>
      <c r="T3" s="86"/>
      <c r="U3" s="86"/>
      <c r="V3" s="86"/>
      <c r="W3" s="86"/>
      <c r="X3" s="87"/>
      <c r="Y3" s="83" t="s">
        <v>52</v>
      </c>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t="s">
        <v>12</v>
      </c>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row>
    <row r="4" spans="1:148" x14ac:dyDescent="0.2">
      <c r="A4" s="14" t="s">
        <v>59</v>
      </c>
      <c r="B4" s="17"/>
      <c r="C4" s="17"/>
      <c r="D4" s="17"/>
      <c r="E4" s="17"/>
      <c r="F4" s="17"/>
      <c r="G4" s="17"/>
      <c r="H4" s="88"/>
      <c r="I4" s="89"/>
      <c r="J4" s="89"/>
      <c r="K4" s="89"/>
      <c r="L4" s="89"/>
      <c r="M4" s="89"/>
      <c r="N4" s="89"/>
      <c r="O4" s="89"/>
      <c r="P4" s="89"/>
      <c r="Q4" s="89"/>
      <c r="R4" s="89"/>
      <c r="S4" s="89"/>
      <c r="T4" s="89"/>
      <c r="U4" s="89"/>
      <c r="V4" s="89"/>
      <c r="W4" s="89"/>
      <c r="X4" s="90"/>
      <c r="Y4" s="84" t="s">
        <v>50</v>
      </c>
      <c r="Z4" s="84"/>
      <c r="AA4" s="84"/>
      <c r="AB4" s="84"/>
      <c r="AC4" s="84"/>
      <c r="AD4" s="84"/>
      <c r="AE4" s="84"/>
      <c r="AF4" s="84"/>
      <c r="AG4" s="84"/>
      <c r="AH4" s="84"/>
      <c r="AI4" s="84"/>
      <c r="AJ4" s="84" t="s">
        <v>44</v>
      </c>
      <c r="AK4" s="84"/>
      <c r="AL4" s="84"/>
      <c r="AM4" s="84"/>
      <c r="AN4" s="84"/>
      <c r="AO4" s="84"/>
      <c r="AP4" s="84"/>
      <c r="AQ4" s="84"/>
      <c r="AR4" s="84"/>
      <c r="AS4" s="84"/>
      <c r="AT4" s="84"/>
      <c r="AU4" s="84" t="s">
        <v>29</v>
      </c>
      <c r="AV4" s="84"/>
      <c r="AW4" s="84"/>
      <c r="AX4" s="84"/>
      <c r="AY4" s="84"/>
      <c r="AZ4" s="84"/>
      <c r="BA4" s="84"/>
      <c r="BB4" s="84"/>
      <c r="BC4" s="84"/>
      <c r="BD4" s="84"/>
      <c r="BE4" s="84"/>
      <c r="BF4" s="84" t="s">
        <v>60</v>
      </c>
      <c r="BG4" s="84"/>
      <c r="BH4" s="84"/>
      <c r="BI4" s="84"/>
      <c r="BJ4" s="84"/>
      <c r="BK4" s="84"/>
      <c r="BL4" s="84"/>
      <c r="BM4" s="84"/>
      <c r="BN4" s="84"/>
      <c r="BO4" s="84"/>
      <c r="BP4" s="84"/>
      <c r="BQ4" s="84" t="s">
        <v>4</v>
      </c>
      <c r="BR4" s="84"/>
      <c r="BS4" s="84"/>
      <c r="BT4" s="84"/>
      <c r="BU4" s="84"/>
      <c r="BV4" s="84"/>
      <c r="BW4" s="84"/>
      <c r="BX4" s="84"/>
      <c r="BY4" s="84"/>
      <c r="BZ4" s="84"/>
      <c r="CA4" s="84"/>
      <c r="CB4" s="84" t="s">
        <v>61</v>
      </c>
      <c r="CC4" s="84"/>
      <c r="CD4" s="84"/>
      <c r="CE4" s="84"/>
      <c r="CF4" s="84"/>
      <c r="CG4" s="84"/>
      <c r="CH4" s="84"/>
      <c r="CI4" s="84"/>
      <c r="CJ4" s="84"/>
      <c r="CK4" s="84"/>
      <c r="CL4" s="84"/>
      <c r="CM4" s="84" t="s">
        <v>63</v>
      </c>
      <c r="CN4" s="84"/>
      <c r="CO4" s="84"/>
      <c r="CP4" s="84"/>
      <c r="CQ4" s="84"/>
      <c r="CR4" s="84"/>
      <c r="CS4" s="84"/>
      <c r="CT4" s="84"/>
      <c r="CU4" s="84"/>
      <c r="CV4" s="84"/>
      <c r="CW4" s="84"/>
      <c r="CX4" s="84" t="s">
        <v>64</v>
      </c>
      <c r="CY4" s="84"/>
      <c r="CZ4" s="84"/>
      <c r="DA4" s="84"/>
      <c r="DB4" s="84"/>
      <c r="DC4" s="84"/>
      <c r="DD4" s="84"/>
      <c r="DE4" s="84"/>
      <c r="DF4" s="84"/>
      <c r="DG4" s="84"/>
      <c r="DH4" s="84"/>
      <c r="DI4" s="84" t="s">
        <v>65</v>
      </c>
      <c r="DJ4" s="84"/>
      <c r="DK4" s="84"/>
      <c r="DL4" s="84"/>
      <c r="DM4" s="84"/>
      <c r="DN4" s="84"/>
      <c r="DO4" s="84"/>
      <c r="DP4" s="84"/>
      <c r="DQ4" s="84"/>
      <c r="DR4" s="84"/>
      <c r="DS4" s="84"/>
      <c r="DT4" s="84" t="s">
        <v>66</v>
      </c>
      <c r="DU4" s="84"/>
      <c r="DV4" s="84"/>
      <c r="DW4" s="84"/>
      <c r="DX4" s="84"/>
      <c r="DY4" s="84"/>
      <c r="DZ4" s="84"/>
      <c r="EA4" s="84"/>
      <c r="EB4" s="84"/>
      <c r="EC4" s="84"/>
      <c r="ED4" s="84"/>
      <c r="EE4" s="84" t="s">
        <v>67</v>
      </c>
      <c r="EF4" s="84"/>
      <c r="EG4" s="84"/>
      <c r="EH4" s="84"/>
      <c r="EI4" s="84"/>
      <c r="EJ4" s="84"/>
      <c r="EK4" s="84"/>
      <c r="EL4" s="84"/>
      <c r="EM4" s="84"/>
      <c r="EN4" s="84"/>
      <c r="EO4" s="84"/>
    </row>
    <row r="5" spans="1:148" x14ac:dyDescent="0.2">
      <c r="A5" s="14" t="s">
        <v>68</v>
      </c>
      <c r="B5" s="18"/>
      <c r="C5" s="18"/>
      <c r="D5" s="18"/>
      <c r="E5" s="18"/>
      <c r="F5" s="18"/>
      <c r="G5" s="18"/>
      <c r="H5" s="22" t="s">
        <v>55</v>
      </c>
      <c r="I5" s="22" t="s">
        <v>69</v>
      </c>
      <c r="J5" s="22" t="s">
        <v>70</v>
      </c>
      <c r="K5" s="22" t="s">
        <v>71</v>
      </c>
      <c r="L5" s="22" t="s">
        <v>72</v>
      </c>
      <c r="M5" s="22" t="s">
        <v>6</v>
      </c>
      <c r="N5" s="22" t="s">
        <v>73</v>
      </c>
      <c r="O5" s="22" t="s">
        <v>74</v>
      </c>
      <c r="P5" s="22" t="s">
        <v>75</v>
      </c>
      <c r="Q5" s="22" t="s">
        <v>76</v>
      </c>
      <c r="R5" s="22" t="s">
        <v>77</v>
      </c>
      <c r="S5" s="22" t="s">
        <v>78</v>
      </c>
      <c r="T5" s="22" t="s">
        <v>79</v>
      </c>
      <c r="U5" s="22" t="s">
        <v>62</v>
      </c>
      <c r="V5" s="22" t="s">
        <v>80</v>
      </c>
      <c r="W5" s="22" t="s">
        <v>81</v>
      </c>
      <c r="X5" s="22" t="s">
        <v>82</v>
      </c>
      <c r="Y5" s="22" t="s">
        <v>83</v>
      </c>
      <c r="Z5" s="22" t="s">
        <v>84</v>
      </c>
      <c r="AA5" s="22" t="s">
        <v>85</v>
      </c>
      <c r="AB5" s="22" t="s">
        <v>86</v>
      </c>
      <c r="AC5" s="22" t="s">
        <v>87</v>
      </c>
      <c r="AD5" s="22" t="s">
        <v>88</v>
      </c>
      <c r="AE5" s="22" t="s">
        <v>90</v>
      </c>
      <c r="AF5" s="22" t="s">
        <v>91</v>
      </c>
      <c r="AG5" s="22" t="s">
        <v>92</v>
      </c>
      <c r="AH5" s="22" t="s">
        <v>93</v>
      </c>
      <c r="AI5" s="22" t="s">
        <v>42</v>
      </c>
      <c r="AJ5" s="22" t="s">
        <v>83</v>
      </c>
      <c r="AK5" s="22" t="s">
        <v>84</v>
      </c>
      <c r="AL5" s="22" t="s">
        <v>85</v>
      </c>
      <c r="AM5" s="22" t="s">
        <v>86</v>
      </c>
      <c r="AN5" s="22" t="s">
        <v>87</v>
      </c>
      <c r="AO5" s="22" t="s">
        <v>88</v>
      </c>
      <c r="AP5" s="22" t="s">
        <v>90</v>
      </c>
      <c r="AQ5" s="22" t="s">
        <v>91</v>
      </c>
      <c r="AR5" s="22" t="s">
        <v>92</v>
      </c>
      <c r="AS5" s="22" t="s">
        <v>93</v>
      </c>
      <c r="AT5" s="22" t="s">
        <v>89</v>
      </c>
      <c r="AU5" s="22" t="s">
        <v>83</v>
      </c>
      <c r="AV5" s="22" t="s">
        <v>84</v>
      </c>
      <c r="AW5" s="22" t="s">
        <v>85</v>
      </c>
      <c r="AX5" s="22" t="s">
        <v>86</v>
      </c>
      <c r="AY5" s="22" t="s">
        <v>87</v>
      </c>
      <c r="AZ5" s="22" t="s">
        <v>88</v>
      </c>
      <c r="BA5" s="22" t="s">
        <v>90</v>
      </c>
      <c r="BB5" s="22" t="s">
        <v>91</v>
      </c>
      <c r="BC5" s="22" t="s">
        <v>92</v>
      </c>
      <c r="BD5" s="22" t="s">
        <v>93</v>
      </c>
      <c r="BE5" s="22" t="s">
        <v>89</v>
      </c>
      <c r="BF5" s="22" t="s">
        <v>83</v>
      </c>
      <c r="BG5" s="22" t="s">
        <v>84</v>
      </c>
      <c r="BH5" s="22" t="s">
        <v>85</v>
      </c>
      <c r="BI5" s="22" t="s">
        <v>86</v>
      </c>
      <c r="BJ5" s="22" t="s">
        <v>87</v>
      </c>
      <c r="BK5" s="22" t="s">
        <v>88</v>
      </c>
      <c r="BL5" s="22" t="s">
        <v>90</v>
      </c>
      <c r="BM5" s="22" t="s">
        <v>91</v>
      </c>
      <c r="BN5" s="22" t="s">
        <v>92</v>
      </c>
      <c r="BO5" s="22" t="s">
        <v>93</v>
      </c>
      <c r="BP5" s="22" t="s">
        <v>89</v>
      </c>
      <c r="BQ5" s="22" t="s">
        <v>83</v>
      </c>
      <c r="BR5" s="22" t="s">
        <v>84</v>
      </c>
      <c r="BS5" s="22" t="s">
        <v>85</v>
      </c>
      <c r="BT5" s="22" t="s">
        <v>86</v>
      </c>
      <c r="BU5" s="22" t="s">
        <v>87</v>
      </c>
      <c r="BV5" s="22" t="s">
        <v>88</v>
      </c>
      <c r="BW5" s="22" t="s">
        <v>90</v>
      </c>
      <c r="BX5" s="22" t="s">
        <v>91</v>
      </c>
      <c r="BY5" s="22" t="s">
        <v>92</v>
      </c>
      <c r="BZ5" s="22" t="s">
        <v>93</v>
      </c>
      <c r="CA5" s="22" t="s">
        <v>89</v>
      </c>
      <c r="CB5" s="22" t="s">
        <v>83</v>
      </c>
      <c r="CC5" s="22" t="s">
        <v>84</v>
      </c>
      <c r="CD5" s="22" t="s">
        <v>85</v>
      </c>
      <c r="CE5" s="22" t="s">
        <v>86</v>
      </c>
      <c r="CF5" s="22" t="s">
        <v>87</v>
      </c>
      <c r="CG5" s="22" t="s">
        <v>88</v>
      </c>
      <c r="CH5" s="22" t="s">
        <v>90</v>
      </c>
      <c r="CI5" s="22" t="s">
        <v>91</v>
      </c>
      <c r="CJ5" s="22" t="s">
        <v>92</v>
      </c>
      <c r="CK5" s="22" t="s">
        <v>93</v>
      </c>
      <c r="CL5" s="22" t="s">
        <v>89</v>
      </c>
      <c r="CM5" s="22" t="s">
        <v>83</v>
      </c>
      <c r="CN5" s="22" t="s">
        <v>84</v>
      </c>
      <c r="CO5" s="22" t="s">
        <v>85</v>
      </c>
      <c r="CP5" s="22" t="s">
        <v>86</v>
      </c>
      <c r="CQ5" s="22" t="s">
        <v>87</v>
      </c>
      <c r="CR5" s="22" t="s">
        <v>88</v>
      </c>
      <c r="CS5" s="22" t="s">
        <v>90</v>
      </c>
      <c r="CT5" s="22" t="s">
        <v>91</v>
      </c>
      <c r="CU5" s="22" t="s">
        <v>92</v>
      </c>
      <c r="CV5" s="22" t="s">
        <v>93</v>
      </c>
      <c r="CW5" s="22" t="s">
        <v>89</v>
      </c>
      <c r="CX5" s="22" t="s">
        <v>83</v>
      </c>
      <c r="CY5" s="22" t="s">
        <v>84</v>
      </c>
      <c r="CZ5" s="22" t="s">
        <v>85</v>
      </c>
      <c r="DA5" s="22" t="s">
        <v>86</v>
      </c>
      <c r="DB5" s="22" t="s">
        <v>87</v>
      </c>
      <c r="DC5" s="22" t="s">
        <v>88</v>
      </c>
      <c r="DD5" s="22" t="s">
        <v>90</v>
      </c>
      <c r="DE5" s="22" t="s">
        <v>91</v>
      </c>
      <c r="DF5" s="22" t="s">
        <v>92</v>
      </c>
      <c r="DG5" s="22" t="s">
        <v>93</v>
      </c>
      <c r="DH5" s="22" t="s">
        <v>89</v>
      </c>
      <c r="DI5" s="22" t="s">
        <v>83</v>
      </c>
      <c r="DJ5" s="22" t="s">
        <v>84</v>
      </c>
      <c r="DK5" s="22" t="s">
        <v>85</v>
      </c>
      <c r="DL5" s="22" t="s">
        <v>86</v>
      </c>
      <c r="DM5" s="22" t="s">
        <v>87</v>
      </c>
      <c r="DN5" s="22" t="s">
        <v>88</v>
      </c>
      <c r="DO5" s="22" t="s">
        <v>90</v>
      </c>
      <c r="DP5" s="22" t="s">
        <v>91</v>
      </c>
      <c r="DQ5" s="22" t="s">
        <v>92</v>
      </c>
      <c r="DR5" s="22" t="s">
        <v>93</v>
      </c>
      <c r="DS5" s="22" t="s">
        <v>89</v>
      </c>
      <c r="DT5" s="22" t="s">
        <v>83</v>
      </c>
      <c r="DU5" s="22" t="s">
        <v>84</v>
      </c>
      <c r="DV5" s="22" t="s">
        <v>85</v>
      </c>
      <c r="DW5" s="22" t="s">
        <v>86</v>
      </c>
      <c r="DX5" s="22" t="s">
        <v>87</v>
      </c>
      <c r="DY5" s="22" t="s">
        <v>88</v>
      </c>
      <c r="DZ5" s="22" t="s">
        <v>90</v>
      </c>
      <c r="EA5" s="22" t="s">
        <v>91</v>
      </c>
      <c r="EB5" s="22" t="s">
        <v>92</v>
      </c>
      <c r="EC5" s="22" t="s">
        <v>93</v>
      </c>
      <c r="ED5" s="22" t="s">
        <v>89</v>
      </c>
      <c r="EE5" s="22" t="s">
        <v>83</v>
      </c>
      <c r="EF5" s="22" t="s">
        <v>84</v>
      </c>
      <c r="EG5" s="22" t="s">
        <v>85</v>
      </c>
      <c r="EH5" s="22" t="s">
        <v>86</v>
      </c>
      <c r="EI5" s="22" t="s">
        <v>87</v>
      </c>
      <c r="EJ5" s="22" t="s">
        <v>88</v>
      </c>
      <c r="EK5" s="22" t="s">
        <v>90</v>
      </c>
      <c r="EL5" s="22" t="s">
        <v>91</v>
      </c>
      <c r="EM5" s="22" t="s">
        <v>92</v>
      </c>
      <c r="EN5" s="22" t="s">
        <v>93</v>
      </c>
      <c r="EO5" s="22" t="s">
        <v>89</v>
      </c>
    </row>
    <row r="6" spans="1:148" s="13" customFormat="1" x14ac:dyDescent="0.2">
      <c r="A6" s="14" t="s">
        <v>94</v>
      </c>
      <c r="B6" s="19">
        <f t="shared" ref="B6:X6" si="1">B7</f>
        <v>2023</v>
      </c>
      <c r="C6" s="19">
        <f t="shared" si="1"/>
        <v>103454</v>
      </c>
      <c r="D6" s="19">
        <f t="shared" si="1"/>
        <v>46</v>
      </c>
      <c r="E6" s="19">
        <f t="shared" si="1"/>
        <v>17</v>
      </c>
      <c r="F6" s="19">
        <f t="shared" si="1"/>
        <v>1</v>
      </c>
      <c r="G6" s="19">
        <f t="shared" si="1"/>
        <v>0</v>
      </c>
      <c r="H6" s="19" t="str">
        <f t="shared" si="1"/>
        <v>群馬県　吉岡町</v>
      </c>
      <c r="I6" s="19" t="str">
        <f t="shared" si="1"/>
        <v>法適用</v>
      </c>
      <c r="J6" s="19" t="str">
        <f t="shared" si="1"/>
        <v>下水道事業</v>
      </c>
      <c r="K6" s="19" t="str">
        <f t="shared" si="1"/>
        <v>公共下水道</v>
      </c>
      <c r="L6" s="19" t="str">
        <f t="shared" si="1"/>
        <v>Cc1</v>
      </c>
      <c r="M6" s="19" t="str">
        <f t="shared" si="1"/>
        <v>非設置</v>
      </c>
      <c r="N6" s="23" t="str">
        <f t="shared" si="1"/>
        <v>-</v>
      </c>
      <c r="O6" s="23">
        <f t="shared" si="1"/>
        <v>64.88</v>
      </c>
      <c r="P6" s="23">
        <f t="shared" si="1"/>
        <v>48.54</v>
      </c>
      <c r="Q6" s="23">
        <f t="shared" si="1"/>
        <v>100</v>
      </c>
      <c r="R6" s="23">
        <f t="shared" si="1"/>
        <v>2310</v>
      </c>
      <c r="S6" s="23">
        <f t="shared" si="1"/>
        <v>22563</v>
      </c>
      <c r="T6" s="23">
        <f t="shared" si="1"/>
        <v>20.46</v>
      </c>
      <c r="U6" s="23">
        <f t="shared" si="1"/>
        <v>1102.79</v>
      </c>
      <c r="V6" s="23">
        <f t="shared" si="1"/>
        <v>10944</v>
      </c>
      <c r="W6" s="23">
        <f t="shared" si="1"/>
        <v>3.44</v>
      </c>
      <c r="X6" s="23">
        <f t="shared" si="1"/>
        <v>3181.4</v>
      </c>
      <c r="Y6" s="27" t="str">
        <f t="shared" ref="Y6:AH6" si="2">IF(Y7="",NA(),Y7)</f>
        <v>-</v>
      </c>
      <c r="Z6" s="27">
        <f t="shared" si="2"/>
        <v>99.94</v>
      </c>
      <c r="AA6" s="27">
        <f t="shared" si="2"/>
        <v>101.94</v>
      </c>
      <c r="AB6" s="27">
        <f t="shared" si="2"/>
        <v>107.35</v>
      </c>
      <c r="AC6" s="27">
        <f t="shared" si="2"/>
        <v>101.45</v>
      </c>
      <c r="AD6" s="27" t="str">
        <f t="shared" si="2"/>
        <v>-</v>
      </c>
      <c r="AE6" s="27">
        <f t="shared" si="2"/>
        <v>106.5</v>
      </c>
      <c r="AF6" s="27">
        <f t="shared" si="2"/>
        <v>106.22</v>
      </c>
      <c r="AG6" s="27">
        <f t="shared" si="2"/>
        <v>107.01</v>
      </c>
      <c r="AH6" s="27">
        <f t="shared" si="2"/>
        <v>106.53</v>
      </c>
      <c r="AI6" s="23" t="str">
        <f>IF(AI7="","",IF(AI7="-","【-】","【"&amp;SUBSTITUTE(TEXT(AI7,"#,##0.00"),"-","△")&amp;"】"))</f>
        <v>【105.91】</v>
      </c>
      <c r="AJ6" s="27" t="str">
        <f t="shared" ref="AJ6:AS6" si="3">IF(AJ7="",NA(),AJ7)</f>
        <v>-</v>
      </c>
      <c r="AK6" s="27">
        <f t="shared" si="3"/>
        <v>1.36</v>
      </c>
      <c r="AL6" s="23">
        <f t="shared" si="3"/>
        <v>0</v>
      </c>
      <c r="AM6" s="23">
        <f t="shared" si="3"/>
        <v>0</v>
      </c>
      <c r="AN6" s="23">
        <f t="shared" si="3"/>
        <v>0</v>
      </c>
      <c r="AO6" s="27" t="str">
        <f t="shared" si="3"/>
        <v>-</v>
      </c>
      <c r="AP6" s="27">
        <f t="shared" si="3"/>
        <v>18.36</v>
      </c>
      <c r="AQ6" s="27">
        <f t="shared" si="3"/>
        <v>18.010000000000002</v>
      </c>
      <c r="AR6" s="27">
        <f t="shared" si="3"/>
        <v>23.86</v>
      </c>
      <c r="AS6" s="27">
        <f t="shared" si="3"/>
        <v>18.41</v>
      </c>
      <c r="AT6" s="23" t="str">
        <f>IF(AT7="","",IF(AT7="-","【-】","【"&amp;SUBSTITUTE(TEXT(AT7,"#,##0.00"),"-","△")&amp;"】"))</f>
        <v>【3.03】</v>
      </c>
      <c r="AU6" s="27" t="str">
        <f t="shared" ref="AU6:BD6" si="4">IF(AU7="",NA(),AU7)</f>
        <v>-</v>
      </c>
      <c r="AV6" s="27">
        <f t="shared" si="4"/>
        <v>30.69</v>
      </c>
      <c r="AW6" s="27">
        <f t="shared" si="4"/>
        <v>69.099999999999994</v>
      </c>
      <c r="AX6" s="27">
        <f t="shared" si="4"/>
        <v>106.09</v>
      </c>
      <c r="AY6" s="27">
        <f t="shared" si="4"/>
        <v>133.57</v>
      </c>
      <c r="AZ6" s="27" t="str">
        <f t="shared" si="4"/>
        <v>-</v>
      </c>
      <c r="BA6" s="27">
        <f t="shared" si="4"/>
        <v>55.6</v>
      </c>
      <c r="BB6" s="27">
        <f t="shared" si="4"/>
        <v>59.4</v>
      </c>
      <c r="BC6" s="27">
        <f t="shared" si="4"/>
        <v>68.27</v>
      </c>
      <c r="BD6" s="27">
        <f t="shared" si="4"/>
        <v>74.790000000000006</v>
      </c>
      <c r="BE6" s="23" t="str">
        <f>IF(BE7="","",IF(BE7="-","【-】","【"&amp;SUBSTITUTE(TEXT(BE7,"#,##0.00"),"-","△")&amp;"】"))</f>
        <v>【78.43】</v>
      </c>
      <c r="BF6" s="27" t="str">
        <f t="shared" ref="BF6:BO6" si="5">IF(BF7="",NA(),BF7)</f>
        <v>-</v>
      </c>
      <c r="BG6" s="27">
        <f t="shared" si="5"/>
        <v>1512.1</v>
      </c>
      <c r="BH6" s="27">
        <f t="shared" si="5"/>
        <v>1569.65</v>
      </c>
      <c r="BI6" s="27">
        <f t="shared" si="5"/>
        <v>1502.51</v>
      </c>
      <c r="BJ6" s="27">
        <f t="shared" si="5"/>
        <v>1507.15</v>
      </c>
      <c r="BK6" s="27" t="str">
        <f t="shared" si="5"/>
        <v>-</v>
      </c>
      <c r="BL6" s="27">
        <f t="shared" si="5"/>
        <v>789.08</v>
      </c>
      <c r="BM6" s="27">
        <f t="shared" si="5"/>
        <v>747.84</v>
      </c>
      <c r="BN6" s="27">
        <f t="shared" si="5"/>
        <v>804.98</v>
      </c>
      <c r="BO6" s="27">
        <f t="shared" si="5"/>
        <v>767.56</v>
      </c>
      <c r="BP6" s="23" t="str">
        <f>IF(BP7="","",IF(BP7="-","【-】","【"&amp;SUBSTITUTE(TEXT(BP7,"#,##0.00"),"-","△")&amp;"】"))</f>
        <v>【630.82】</v>
      </c>
      <c r="BQ6" s="27" t="str">
        <f t="shared" ref="BQ6:BZ6" si="6">IF(BQ7="",NA(),BQ7)</f>
        <v>-</v>
      </c>
      <c r="BR6" s="27">
        <f t="shared" si="6"/>
        <v>75.16</v>
      </c>
      <c r="BS6" s="27">
        <f t="shared" si="6"/>
        <v>75.989999999999995</v>
      </c>
      <c r="BT6" s="27">
        <f t="shared" si="6"/>
        <v>75.34</v>
      </c>
      <c r="BU6" s="27">
        <f t="shared" si="6"/>
        <v>75.36</v>
      </c>
      <c r="BV6" s="27" t="str">
        <f t="shared" si="6"/>
        <v>-</v>
      </c>
      <c r="BW6" s="27">
        <f t="shared" si="6"/>
        <v>88.25</v>
      </c>
      <c r="BX6" s="27">
        <f t="shared" si="6"/>
        <v>90.17</v>
      </c>
      <c r="BY6" s="27">
        <f t="shared" si="6"/>
        <v>88.71</v>
      </c>
      <c r="BZ6" s="27">
        <f t="shared" si="6"/>
        <v>90.23</v>
      </c>
      <c r="CA6" s="23" t="str">
        <f>IF(CA7="","",IF(CA7="-","【-】","【"&amp;SUBSTITUTE(TEXT(CA7,"#,##0.00"),"-","△")&amp;"】"))</f>
        <v>【97.81】</v>
      </c>
      <c r="CB6" s="27" t="str">
        <f t="shared" ref="CB6:CK6" si="7">IF(CB7="",NA(),CB7)</f>
        <v>-</v>
      </c>
      <c r="CC6" s="27">
        <f t="shared" si="7"/>
        <v>150</v>
      </c>
      <c r="CD6" s="27">
        <f t="shared" si="7"/>
        <v>148.61000000000001</v>
      </c>
      <c r="CE6" s="27">
        <f t="shared" si="7"/>
        <v>150</v>
      </c>
      <c r="CF6" s="27">
        <f t="shared" si="7"/>
        <v>150</v>
      </c>
      <c r="CG6" s="27" t="str">
        <f t="shared" si="7"/>
        <v>-</v>
      </c>
      <c r="CH6" s="27">
        <f t="shared" si="7"/>
        <v>176.37</v>
      </c>
      <c r="CI6" s="27">
        <f t="shared" si="7"/>
        <v>173.17</v>
      </c>
      <c r="CJ6" s="27">
        <f t="shared" si="7"/>
        <v>174.8</v>
      </c>
      <c r="CK6" s="27">
        <f t="shared" si="7"/>
        <v>170.2</v>
      </c>
      <c r="CL6" s="23" t="str">
        <f>IF(CL7="","",IF(CL7="-","【-】","【"&amp;SUBSTITUTE(TEXT(CL7,"#,##0.00"),"-","△")&amp;"】"))</f>
        <v>【138.75】</v>
      </c>
      <c r="CM6" s="27" t="str">
        <f t="shared" ref="CM6:CV6" si="8">IF(CM7="",NA(),CM7)</f>
        <v>-</v>
      </c>
      <c r="CN6" s="27" t="str">
        <f t="shared" si="8"/>
        <v>-</v>
      </c>
      <c r="CO6" s="27" t="str">
        <f t="shared" si="8"/>
        <v>-</v>
      </c>
      <c r="CP6" s="27" t="str">
        <f t="shared" si="8"/>
        <v>-</v>
      </c>
      <c r="CQ6" s="27" t="str">
        <f t="shared" si="8"/>
        <v>-</v>
      </c>
      <c r="CR6" s="27" t="str">
        <f t="shared" si="8"/>
        <v>-</v>
      </c>
      <c r="CS6" s="27">
        <f t="shared" si="8"/>
        <v>56.72</v>
      </c>
      <c r="CT6" s="27">
        <f t="shared" si="8"/>
        <v>56.43</v>
      </c>
      <c r="CU6" s="27">
        <f t="shared" si="8"/>
        <v>55.82</v>
      </c>
      <c r="CV6" s="27">
        <f t="shared" si="8"/>
        <v>56.51</v>
      </c>
      <c r="CW6" s="23" t="str">
        <f>IF(CW7="","",IF(CW7="-","【-】","【"&amp;SUBSTITUTE(TEXT(CW7,"#,##0.00"),"-","△")&amp;"】"))</f>
        <v>【58.94】</v>
      </c>
      <c r="CX6" s="27" t="str">
        <f t="shared" ref="CX6:DG6" si="9">IF(CX7="",NA(),CX7)</f>
        <v>-</v>
      </c>
      <c r="CY6" s="27">
        <f t="shared" si="9"/>
        <v>87.17</v>
      </c>
      <c r="CZ6" s="27">
        <f t="shared" si="9"/>
        <v>87.66</v>
      </c>
      <c r="DA6" s="27">
        <f t="shared" si="9"/>
        <v>88.81</v>
      </c>
      <c r="DB6" s="27">
        <f t="shared" si="9"/>
        <v>89.74</v>
      </c>
      <c r="DC6" s="27" t="str">
        <f t="shared" si="9"/>
        <v>-</v>
      </c>
      <c r="DD6" s="27">
        <f t="shared" si="9"/>
        <v>90.72</v>
      </c>
      <c r="DE6" s="27">
        <f t="shared" si="9"/>
        <v>91.07</v>
      </c>
      <c r="DF6" s="27">
        <f t="shared" si="9"/>
        <v>90.67</v>
      </c>
      <c r="DG6" s="27">
        <f t="shared" si="9"/>
        <v>90.62</v>
      </c>
      <c r="DH6" s="23" t="str">
        <f>IF(DH7="","",IF(DH7="-","【-】","【"&amp;SUBSTITUTE(TEXT(DH7,"#,##0.00"),"-","△")&amp;"】"))</f>
        <v>【95.91】</v>
      </c>
      <c r="DI6" s="27" t="str">
        <f t="shared" ref="DI6:DR6" si="10">IF(DI7="",NA(),DI7)</f>
        <v>-</v>
      </c>
      <c r="DJ6" s="27">
        <f t="shared" si="10"/>
        <v>3.27</v>
      </c>
      <c r="DK6" s="27">
        <f t="shared" si="10"/>
        <v>6.35</v>
      </c>
      <c r="DL6" s="27">
        <f t="shared" si="10"/>
        <v>8.7200000000000006</v>
      </c>
      <c r="DM6" s="27">
        <f t="shared" si="10"/>
        <v>11.48</v>
      </c>
      <c r="DN6" s="27" t="str">
        <f t="shared" si="10"/>
        <v>-</v>
      </c>
      <c r="DO6" s="27">
        <f t="shared" si="10"/>
        <v>20.78</v>
      </c>
      <c r="DP6" s="27">
        <f t="shared" si="10"/>
        <v>23.54</v>
      </c>
      <c r="DQ6" s="27">
        <f t="shared" si="10"/>
        <v>25.86</v>
      </c>
      <c r="DR6" s="27">
        <f t="shared" si="10"/>
        <v>26.9</v>
      </c>
      <c r="DS6" s="23" t="str">
        <f>IF(DS7="","",IF(DS7="-","【-】","【"&amp;SUBSTITUTE(TEXT(DS7,"#,##0.00"),"-","△")&amp;"】"))</f>
        <v>【41.09】</v>
      </c>
      <c r="DT6" s="27" t="str">
        <f t="shared" ref="DT6:EC6" si="11">IF(DT7="",NA(),DT7)</f>
        <v>-</v>
      </c>
      <c r="DU6" s="23">
        <f t="shared" si="11"/>
        <v>0</v>
      </c>
      <c r="DV6" s="23">
        <f t="shared" si="11"/>
        <v>0</v>
      </c>
      <c r="DW6" s="23">
        <f t="shared" si="11"/>
        <v>0</v>
      </c>
      <c r="DX6" s="23">
        <f t="shared" si="11"/>
        <v>0</v>
      </c>
      <c r="DY6" s="27" t="str">
        <f t="shared" si="11"/>
        <v>-</v>
      </c>
      <c r="DZ6" s="27">
        <f t="shared" si="11"/>
        <v>1.34</v>
      </c>
      <c r="EA6" s="27">
        <f t="shared" si="11"/>
        <v>1.5</v>
      </c>
      <c r="EB6" s="27">
        <f t="shared" si="11"/>
        <v>1.4</v>
      </c>
      <c r="EC6" s="27">
        <f t="shared" si="11"/>
        <v>2.08</v>
      </c>
      <c r="ED6" s="23" t="str">
        <f>IF(ED7="","",IF(ED7="-","【-】","【"&amp;SUBSTITUTE(TEXT(ED7,"#,##0.00"),"-","△")&amp;"】"))</f>
        <v>【8.68】</v>
      </c>
      <c r="EE6" s="27" t="str">
        <f t="shared" ref="EE6:EN6" si="12">IF(EE7="",NA(),EE7)</f>
        <v>-</v>
      </c>
      <c r="EF6" s="23">
        <f t="shared" si="12"/>
        <v>0</v>
      </c>
      <c r="EG6" s="23">
        <f t="shared" si="12"/>
        <v>0</v>
      </c>
      <c r="EH6" s="23">
        <f t="shared" si="12"/>
        <v>0</v>
      </c>
      <c r="EI6" s="23">
        <f t="shared" si="12"/>
        <v>0</v>
      </c>
      <c r="EJ6" s="27" t="str">
        <f t="shared" si="12"/>
        <v>-</v>
      </c>
      <c r="EK6" s="27">
        <f t="shared" si="12"/>
        <v>0.15</v>
      </c>
      <c r="EL6" s="27">
        <f t="shared" si="12"/>
        <v>0.15</v>
      </c>
      <c r="EM6" s="27">
        <f t="shared" si="12"/>
        <v>0.12</v>
      </c>
      <c r="EN6" s="27">
        <f t="shared" si="12"/>
        <v>0.09</v>
      </c>
      <c r="EO6" s="23" t="str">
        <f>IF(EO7="","",IF(EO7="-","【-】","【"&amp;SUBSTITUTE(TEXT(EO7,"#,##0.00"),"-","△")&amp;"】"))</f>
        <v>【0.22】</v>
      </c>
    </row>
    <row r="7" spans="1:148" s="13" customFormat="1" x14ac:dyDescent="0.2">
      <c r="A7" s="14"/>
      <c r="B7" s="20">
        <v>2023</v>
      </c>
      <c r="C7" s="20">
        <v>103454</v>
      </c>
      <c r="D7" s="20">
        <v>46</v>
      </c>
      <c r="E7" s="20">
        <v>17</v>
      </c>
      <c r="F7" s="20">
        <v>1</v>
      </c>
      <c r="G7" s="20">
        <v>0</v>
      </c>
      <c r="H7" s="20" t="s">
        <v>95</v>
      </c>
      <c r="I7" s="20" t="s">
        <v>97</v>
      </c>
      <c r="J7" s="20" t="s">
        <v>98</v>
      </c>
      <c r="K7" s="20" t="s">
        <v>99</v>
      </c>
      <c r="L7" s="20" t="s">
        <v>100</v>
      </c>
      <c r="M7" s="20" t="s">
        <v>101</v>
      </c>
      <c r="N7" s="24" t="s">
        <v>102</v>
      </c>
      <c r="O7" s="24">
        <v>64.88</v>
      </c>
      <c r="P7" s="24">
        <v>48.54</v>
      </c>
      <c r="Q7" s="24">
        <v>100</v>
      </c>
      <c r="R7" s="24">
        <v>2310</v>
      </c>
      <c r="S7" s="24">
        <v>22563</v>
      </c>
      <c r="T7" s="24">
        <v>20.46</v>
      </c>
      <c r="U7" s="24">
        <v>1102.79</v>
      </c>
      <c r="V7" s="24">
        <v>10944</v>
      </c>
      <c r="W7" s="24">
        <v>3.44</v>
      </c>
      <c r="X7" s="24">
        <v>3181.4</v>
      </c>
      <c r="Y7" s="24" t="s">
        <v>102</v>
      </c>
      <c r="Z7" s="24">
        <v>99.94</v>
      </c>
      <c r="AA7" s="24">
        <v>101.94</v>
      </c>
      <c r="AB7" s="24">
        <v>107.35</v>
      </c>
      <c r="AC7" s="24">
        <v>101.45</v>
      </c>
      <c r="AD7" s="24" t="s">
        <v>102</v>
      </c>
      <c r="AE7" s="24">
        <v>106.5</v>
      </c>
      <c r="AF7" s="24">
        <v>106.22</v>
      </c>
      <c r="AG7" s="24">
        <v>107.01</v>
      </c>
      <c r="AH7" s="24">
        <v>106.53</v>
      </c>
      <c r="AI7" s="24">
        <v>105.91</v>
      </c>
      <c r="AJ7" s="24" t="s">
        <v>102</v>
      </c>
      <c r="AK7" s="24">
        <v>1.36</v>
      </c>
      <c r="AL7" s="24">
        <v>0</v>
      </c>
      <c r="AM7" s="24">
        <v>0</v>
      </c>
      <c r="AN7" s="24">
        <v>0</v>
      </c>
      <c r="AO7" s="24" t="s">
        <v>102</v>
      </c>
      <c r="AP7" s="24">
        <v>18.36</v>
      </c>
      <c r="AQ7" s="24">
        <v>18.010000000000002</v>
      </c>
      <c r="AR7" s="24">
        <v>23.86</v>
      </c>
      <c r="AS7" s="24">
        <v>18.41</v>
      </c>
      <c r="AT7" s="24">
        <v>3.03</v>
      </c>
      <c r="AU7" s="24" t="s">
        <v>102</v>
      </c>
      <c r="AV7" s="24">
        <v>30.69</v>
      </c>
      <c r="AW7" s="24">
        <v>69.099999999999994</v>
      </c>
      <c r="AX7" s="24">
        <v>106.09</v>
      </c>
      <c r="AY7" s="24">
        <v>133.57</v>
      </c>
      <c r="AZ7" s="24" t="s">
        <v>102</v>
      </c>
      <c r="BA7" s="24">
        <v>55.6</v>
      </c>
      <c r="BB7" s="24">
        <v>59.4</v>
      </c>
      <c r="BC7" s="24">
        <v>68.27</v>
      </c>
      <c r="BD7" s="24">
        <v>74.790000000000006</v>
      </c>
      <c r="BE7" s="24">
        <v>78.430000000000007</v>
      </c>
      <c r="BF7" s="24" t="s">
        <v>102</v>
      </c>
      <c r="BG7" s="24">
        <v>1512.1</v>
      </c>
      <c r="BH7" s="24">
        <v>1569.65</v>
      </c>
      <c r="BI7" s="24">
        <v>1502.51</v>
      </c>
      <c r="BJ7" s="24">
        <v>1507.15</v>
      </c>
      <c r="BK7" s="24" t="s">
        <v>102</v>
      </c>
      <c r="BL7" s="24">
        <v>789.08</v>
      </c>
      <c r="BM7" s="24">
        <v>747.84</v>
      </c>
      <c r="BN7" s="24">
        <v>804.98</v>
      </c>
      <c r="BO7" s="24">
        <v>767.56</v>
      </c>
      <c r="BP7" s="24">
        <v>630.82000000000005</v>
      </c>
      <c r="BQ7" s="24" t="s">
        <v>102</v>
      </c>
      <c r="BR7" s="24">
        <v>75.16</v>
      </c>
      <c r="BS7" s="24">
        <v>75.989999999999995</v>
      </c>
      <c r="BT7" s="24">
        <v>75.34</v>
      </c>
      <c r="BU7" s="24">
        <v>75.36</v>
      </c>
      <c r="BV7" s="24" t="s">
        <v>102</v>
      </c>
      <c r="BW7" s="24">
        <v>88.25</v>
      </c>
      <c r="BX7" s="24">
        <v>90.17</v>
      </c>
      <c r="BY7" s="24">
        <v>88.71</v>
      </c>
      <c r="BZ7" s="24">
        <v>90.23</v>
      </c>
      <c r="CA7" s="24">
        <v>97.81</v>
      </c>
      <c r="CB7" s="24" t="s">
        <v>102</v>
      </c>
      <c r="CC7" s="24">
        <v>150</v>
      </c>
      <c r="CD7" s="24">
        <v>148.61000000000001</v>
      </c>
      <c r="CE7" s="24">
        <v>150</v>
      </c>
      <c r="CF7" s="24">
        <v>150</v>
      </c>
      <c r="CG7" s="24" t="s">
        <v>102</v>
      </c>
      <c r="CH7" s="24">
        <v>176.37</v>
      </c>
      <c r="CI7" s="24">
        <v>173.17</v>
      </c>
      <c r="CJ7" s="24">
        <v>174.8</v>
      </c>
      <c r="CK7" s="24">
        <v>170.2</v>
      </c>
      <c r="CL7" s="24">
        <v>138.75</v>
      </c>
      <c r="CM7" s="24" t="s">
        <v>102</v>
      </c>
      <c r="CN7" s="24" t="s">
        <v>102</v>
      </c>
      <c r="CO7" s="24" t="s">
        <v>102</v>
      </c>
      <c r="CP7" s="24" t="s">
        <v>102</v>
      </c>
      <c r="CQ7" s="24" t="s">
        <v>102</v>
      </c>
      <c r="CR7" s="24" t="s">
        <v>102</v>
      </c>
      <c r="CS7" s="24">
        <v>56.72</v>
      </c>
      <c r="CT7" s="24">
        <v>56.43</v>
      </c>
      <c r="CU7" s="24">
        <v>55.82</v>
      </c>
      <c r="CV7" s="24">
        <v>56.51</v>
      </c>
      <c r="CW7" s="24">
        <v>58.94</v>
      </c>
      <c r="CX7" s="24" t="s">
        <v>102</v>
      </c>
      <c r="CY7" s="24">
        <v>87.17</v>
      </c>
      <c r="CZ7" s="24">
        <v>87.66</v>
      </c>
      <c r="DA7" s="24">
        <v>88.81</v>
      </c>
      <c r="DB7" s="24">
        <v>89.74</v>
      </c>
      <c r="DC7" s="24" t="s">
        <v>102</v>
      </c>
      <c r="DD7" s="24">
        <v>90.72</v>
      </c>
      <c r="DE7" s="24">
        <v>91.07</v>
      </c>
      <c r="DF7" s="24">
        <v>90.67</v>
      </c>
      <c r="DG7" s="24">
        <v>90.62</v>
      </c>
      <c r="DH7" s="24">
        <v>95.91</v>
      </c>
      <c r="DI7" s="24" t="s">
        <v>102</v>
      </c>
      <c r="DJ7" s="24">
        <v>3.27</v>
      </c>
      <c r="DK7" s="24">
        <v>6.35</v>
      </c>
      <c r="DL7" s="24">
        <v>8.7200000000000006</v>
      </c>
      <c r="DM7" s="24">
        <v>11.48</v>
      </c>
      <c r="DN7" s="24" t="s">
        <v>102</v>
      </c>
      <c r="DO7" s="24">
        <v>20.78</v>
      </c>
      <c r="DP7" s="24">
        <v>23.54</v>
      </c>
      <c r="DQ7" s="24">
        <v>25.86</v>
      </c>
      <c r="DR7" s="24">
        <v>26.9</v>
      </c>
      <c r="DS7" s="24">
        <v>41.09</v>
      </c>
      <c r="DT7" s="24" t="s">
        <v>102</v>
      </c>
      <c r="DU7" s="24">
        <v>0</v>
      </c>
      <c r="DV7" s="24">
        <v>0</v>
      </c>
      <c r="DW7" s="24">
        <v>0</v>
      </c>
      <c r="DX7" s="24">
        <v>0</v>
      </c>
      <c r="DY7" s="24" t="s">
        <v>102</v>
      </c>
      <c r="DZ7" s="24">
        <v>1.34</v>
      </c>
      <c r="EA7" s="24">
        <v>1.5</v>
      </c>
      <c r="EB7" s="24">
        <v>1.4</v>
      </c>
      <c r="EC7" s="24">
        <v>2.08</v>
      </c>
      <c r="ED7" s="24">
        <v>8.68</v>
      </c>
      <c r="EE7" s="24" t="s">
        <v>102</v>
      </c>
      <c r="EF7" s="24">
        <v>0</v>
      </c>
      <c r="EG7" s="24">
        <v>0</v>
      </c>
      <c r="EH7" s="24">
        <v>0</v>
      </c>
      <c r="EI7" s="24">
        <v>0</v>
      </c>
      <c r="EJ7" s="24" t="s">
        <v>102</v>
      </c>
      <c r="EK7" s="24">
        <v>0.15</v>
      </c>
      <c r="EL7" s="24">
        <v>0.15</v>
      </c>
      <c r="EM7" s="24">
        <v>0.12</v>
      </c>
      <c r="EN7" s="24">
        <v>0.09</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103</v>
      </c>
      <c r="C9" s="15" t="s">
        <v>96</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0</v>
      </c>
      <c r="B10" s="21">
        <f>DATEVALUE($B7-B11&amp;"/1/"&amp;B12)</f>
        <v>36892</v>
      </c>
      <c r="C10" s="21">
        <f>DATEVALUE($B7-C11&amp;"/1/"&amp;C12)</f>
        <v>37257</v>
      </c>
      <c r="D10" s="21">
        <f>DATEVALUE($B7-D11&amp;"/1/"&amp;D12)</f>
        <v>37623</v>
      </c>
      <c r="E10" s="21">
        <f>DATEVALUE($B7-E11&amp;"/1/"&amp;E12)</f>
        <v>37989</v>
      </c>
      <c r="F10" s="21">
        <f>DATEVALUE($B7-F11&amp;"/1/"&amp;F12)</f>
        <v>38356</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2025-01-24T06:59:34Z</dcterms:created>
  <dcterms:modified xsi:type="dcterms:W3CDTF">2025-02-27T06:52:21Z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2025-01-30T07:48:30Z</vt:filetime>
  </property>
</Properties>
</file>