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C5F5884C-646F-4A1A-B90C-348E9E8625DE}" xr6:coauthVersionLast="47" xr6:coauthVersionMax="47" xr10:uidLastSave="{00000000-0000-0000-0000-000000000000}"/>
  <workbookProtection workbookAlgorithmName="SHA-512" workbookHashValue="dTCk8IOKo7k99N/rJS/CqCRKhekoCisD9uKGvrcL8ET1sqmFjkLpT5gV07GdOZePF/bU95Tok17gdIchTTkxbg==" workbookSaltValue="k0lmfiGS8G2br2iM5sLFz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R6" i="5"/>
  <c r="AD10" i="4" s="1"/>
  <c r="Q6" i="5"/>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H85" i="4"/>
  <c r="G85" i="4"/>
  <c r="BB10" i="4"/>
  <c r="AT10" i="4"/>
  <c r="AL10" i="4"/>
  <c r="W10" i="4"/>
  <c r="P10" i="4"/>
  <c r="AT8" i="4"/>
  <c r="AL8" i="4"/>
  <c r="W8" i="4"/>
  <c r="P8" i="4"/>
  <c r="B6" i="4"/>
</calcChain>
</file>

<file path=xl/sharedStrings.xml><?xml version="1.0" encoding="utf-8"?>
<sst xmlns="http://schemas.openxmlformats.org/spreadsheetml/2006/main" count="257" uniqueCount="114">
  <si>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</si>
  <si>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</si>
  <si>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</si>
  <si>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</si>
  <si>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</si>
  <si>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</si>
  <si>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</si>
  <si>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</si>
  <si>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</si>
  <si>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</si>
  <si>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</si>
  <si>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</si>
  <si>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</si>
  <si>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</si>
  <si>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</si>
  <si>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</si>
  <si>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</si>
  <si>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</si>
  <si>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</si>
  <si>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</si>
  <si>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</si>
  <si>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</si>
  <si>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</si>
  <si>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</si>
  <si>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</si>
  <si>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</si>
  <si>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</si>
  <si>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</si>
  <si>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</si>
  <si>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</si>
  <si>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</si>
  <si>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</si>
  <si>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</si>
  <si>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</si>
  <si>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</si>
  <si>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</si>
  <si>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</si>
  <si>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</si>
  <si>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</si>
  <si>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</si>
  <si>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</si>
  <si>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</si>
  <si>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</si>
  <si>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</si>
  <si>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</si>
  <si>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</si>
  <si>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</si>
  <si>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</si>
  <si>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</si>
  <si>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</si>
  <si>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</si>
  <si>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</si>
  <si>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</si>
  <si>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</si>
  <si>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</si>
  <si>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</si>
  <si>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</si>
  <si>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</si>
  <si>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群馬県　みどり市</t>
  </si>
  <si>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</si>
  <si>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</si>
  <si>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</si>
  <si>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</si>
  <si>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</si>
  <si>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</si>
  <si>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</si>
  <si>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</si>
  <si>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</si>
  <si>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</si>
  <si>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</si>
  <si>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</si>
  <si>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</si>
  <si>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</si>
  <si>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</si>
  <si>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</si>
  <si>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</si>
  <si>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</si>
  <si>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</si>
  <si>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</si>
  <si>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</si>
  <si>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</si>
  <si>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</si>
  <si>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</si>
  <si>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</si>
  <si>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</si>
  <si>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</si>
  <si>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</si>
  <si>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</si>
  <si>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</si>
  <si>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</si>
  <si>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</si>
  <si>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</si>
  <si>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</si>
  <si>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</si>
  <si>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</si>
  <si>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</si>
  <si>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</si>
  <si>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</si>
  <si>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</si>
  <si>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</si>
  <si>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</si>
  <si>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</si>
  <si>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</si>
  <si>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</si>
  <si>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</si>
  <si>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</si>
  <si>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</si>
  <si>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</si>
  <si>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</si>
  <si>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</si>
  <si>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</si>
  <si>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本市の下水道事業は、令和2年度に地方公営企業法を一部適用して企業会計へ移行し、独立採算を原則とした経営が求められているが、使用料収入では賄いきれず、一般会計からの繰入金により運営が成り立っている状況である。今後、未普及地域への整備や、施設や管渠等の老朽化により更新投資も見込まれることから、使用料収入を増加させるために、水洗化率の向上及び料金改定を視野に入れた、計画的な経営改善に努める必要がある。</t>
    <rPh sb="104" eb="106">
      <t>コンゴ</t>
    </rPh>
    <rPh sb="118" eb="120">
      <t>シセツ</t>
    </rPh>
    <rPh sb="121" eb="123">
      <t>カンキョ</t>
    </rPh>
    <rPh sb="123" eb="124">
      <t>トウ</t>
    </rPh>
    <rPh sb="125" eb="128">
      <t>ロウキュウカ</t>
    </rPh>
    <rPh sb="131" eb="133">
      <t>コウシン</t>
    </rPh>
    <rPh sb="133" eb="135">
      <t>トウシ</t>
    </rPh>
    <rPh sb="136" eb="138">
      <t>ミコ</t>
    </rPh>
    <rPh sb="146" eb="149">
      <t>シヨウリョウ</t>
    </rPh>
    <rPh sb="149" eb="151">
      <t>シュウニュウ</t>
    </rPh>
    <rPh sb="152" eb="154">
      <t>ゾウカ</t>
    </rPh>
    <rPh sb="161" eb="164">
      <t>スイセンカ</t>
    </rPh>
    <rPh sb="164" eb="165">
      <t>リツ</t>
    </rPh>
    <rPh sb="166" eb="168">
      <t>コウジョウ</t>
    </rPh>
    <rPh sb="168" eb="169">
      <t>オヨ</t>
    </rPh>
    <rPh sb="170" eb="172">
      <t>リョウキン</t>
    </rPh>
    <rPh sb="172" eb="174">
      <t>カイテイ</t>
    </rPh>
    <rPh sb="175" eb="177">
      <t>シヤ</t>
    </rPh>
    <rPh sb="178" eb="179">
      <t>イ</t>
    </rPh>
    <rPh sb="182" eb="185">
      <t>ケイカクテキ</t>
    </rPh>
    <rPh sb="186" eb="188">
      <t>ケイエイ</t>
    </rPh>
    <rPh sb="188" eb="190">
      <t>カイゼン</t>
    </rPh>
    <rPh sb="191" eb="192">
      <t>ツト</t>
    </rPh>
    <rPh sb="194" eb="196">
      <t>ヒツヨウ</t>
    </rPh>
    <phoneticPr fontId="16"/>
  </si>
  <si>
    <r>
      <rPr>
        <sz val="11"/>
        <rFont val="ＭＳ ゴシック"/>
        <family val="3"/>
        <charset val="128"/>
      </rPr>
      <t>①経常収支比率は、100%を越えて黒字となっているが、使用料収入だけでは賄えず、一般会計からの繰入金(基準外)を前提としているため、使用料収入の確保と経費削減を図る必要がある。</t>
    </r>
    <r>
      <rPr>
        <sz val="11"/>
        <color rgb="FFFF0000"/>
        <rFont val="ＭＳ ゴシック"/>
        <family val="3"/>
        <charset val="128"/>
      </rPr>
      <t xml:space="preserve">
</t>
    </r>
    <r>
      <rPr>
        <sz val="11"/>
        <rFont val="ＭＳ ゴシック"/>
        <family val="3"/>
        <charset val="128"/>
      </rPr>
      <t>②営業収益に対する累積欠損金は発生していない。
③流動比率について、前年度より45.44ポイント増加したが、主な要因は令和4年度決算においては、流動負債に前借分の企業債が226,400千円計上されていたためである。
なお、流動比率は依然として100％を下回っているが、現金・預金残高は毎年度増加している。資金不足に陥らないよう引き続き計画的な起債借入等に努めていく。</t>
    </r>
    <r>
      <rPr>
        <sz val="11"/>
        <color rgb="FFFF0000"/>
        <rFont val="ＭＳ ゴシック"/>
        <family val="3"/>
        <charset val="128"/>
      </rPr>
      <t xml:space="preserve">
</t>
    </r>
    <r>
      <rPr>
        <sz val="11"/>
        <rFont val="ＭＳ ゴシック"/>
        <family val="3"/>
        <charset val="128"/>
      </rPr>
      <t>④企業債残高対事業規模比率について、類似団体平均値よりも低い状況であるが、本市は現在も未普及地域の整備を進めており、今後も企業債残高がは増加する見込みであることから、使用料収入の増加に努める必要がある。</t>
    </r>
    <r>
      <rPr>
        <sz val="11"/>
        <color rgb="FFFF0000"/>
        <rFont val="ＭＳ ゴシック"/>
        <family val="3"/>
        <charset val="128"/>
      </rPr>
      <t xml:space="preserve">
</t>
    </r>
    <r>
      <rPr>
        <sz val="11"/>
        <rFont val="ＭＳ ゴシック"/>
        <family val="3"/>
        <charset val="128"/>
      </rPr>
      <t>⑤・⑥汚水処理原価は類似団体平均値より低いものの、経費回収率について類似団体平均値を下回っている。下水道への接続率の向上を図るとともに、使用料単価についても増加を図る必要がある。
⑦施設利用率について、本市の公共下水道は県流域下水道に接続しているため､自主管理の施設はない。
⑧水洗化率について、類似団体平均値を下回っているため、今後未普及地域の整備を進め、使用料収入の増加に努める必要がある。</t>
    </r>
    <rPh sb="1" eb="3">
      <t>ケイジョウ</t>
    </rPh>
    <rPh sb="3" eb="5">
      <t>シュウシ</t>
    </rPh>
    <rPh sb="5" eb="7">
      <t>ヒリツ</t>
    </rPh>
    <rPh sb="14" eb="15">
      <t>コ</t>
    </rPh>
    <rPh sb="17" eb="19">
      <t>クロジ</t>
    </rPh>
    <rPh sb="27" eb="30">
      <t>シヨウリョウ</t>
    </rPh>
    <rPh sb="30" eb="32">
      <t>シュウニュウ</t>
    </rPh>
    <rPh sb="36" eb="37">
      <t>マカナ</t>
    </rPh>
    <rPh sb="40" eb="42">
      <t>イッパン</t>
    </rPh>
    <rPh sb="42" eb="44">
      <t>カイケイ</t>
    </rPh>
    <rPh sb="47" eb="49">
      <t>クリイ</t>
    </rPh>
    <rPh sb="49" eb="50">
      <t>キン</t>
    </rPh>
    <rPh sb="51" eb="54">
      <t>キジュンガイ</t>
    </rPh>
    <rPh sb="56" eb="58">
      <t>ゼンテイ</t>
    </rPh>
    <rPh sb="66" eb="69">
      <t>シヨウリョウ</t>
    </rPh>
    <rPh sb="69" eb="71">
      <t>シュウニュウ</t>
    </rPh>
    <rPh sb="72" eb="74">
      <t>カクホ</t>
    </rPh>
    <rPh sb="75" eb="77">
      <t>ケイヒ</t>
    </rPh>
    <rPh sb="77" eb="79">
      <t>サクゲン</t>
    </rPh>
    <rPh sb="80" eb="81">
      <t>ハカ</t>
    </rPh>
    <rPh sb="82" eb="84">
      <t>ヒツヨウ</t>
    </rPh>
    <rPh sb="90" eb="92">
      <t>エイギョウ</t>
    </rPh>
    <rPh sb="92" eb="94">
      <t>シュウエキ</t>
    </rPh>
    <rPh sb="95" eb="96">
      <t>タイ</t>
    </rPh>
    <rPh sb="98" eb="100">
      <t>ルイセキ</t>
    </rPh>
    <rPh sb="100" eb="103">
      <t>ケッソンキン</t>
    </rPh>
    <rPh sb="104" eb="106">
      <t>ハッセイ</t>
    </rPh>
    <rPh sb="114" eb="116">
      <t>リュウドウ</t>
    </rPh>
    <rPh sb="116" eb="118">
      <t>ヒリツ</t>
    </rPh>
    <rPh sb="123" eb="126">
      <t>ゼンネンド</t>
    </rPh>
    <rPh sb="137" eb="139">
      <t>ゾウカ</t>
    </rPh>
    <rPh sb="143" eb="144">
      <t>オモ</t>
    </rPh>
    <rPh sb="145" eb="147">
      <t>ヨウイン</t>
    </rPh>
    <rPh sb="148" eb="150">
      <t>レイワ</t>
    </rPh>
    <rPh sb="151" eb="153">
      <t>ネンド</t>
    </rPh>
    <rPh sb="153" eb="155">
      <t>ケッサン</t>
    </rPh>
    <rPh sb="161" eb="163">
      <t>リュウドウ</t>
    </rPh>
    <rPh sb="163" eb="165">
      <t>フサイ</t>
    </rPh>
    <rPh sb="166" eb="168">
      <t>マエガ</t>
    </rPh>
    <rPh sb="168" eb="169">
      <t>ブン</t>
    </rPh>
    <rPh sb="170" eb="173">
      <t>キギョウサイ</t>
    </rPh>
    <rPh sb="181" eb="183">
      <t>センエン</t>
    </rPh>
    <rPh sb="183" eb="185">
      <t>ケイジョウ</t>
    </rPh>
    <rPh sb="200" eb="202">
      <t>リュウドウ</t>
    </rPh>
    <rPh sb="202" eb="204">
      <t>ヒリツ</t>
    </rPh>
    <rPh sb="205" eb="207">
      <t>イゼン</t>
    </rPh>
    <rPh sb="215" eb="217">
      <t>シタマワ</t>
    </rPh>
    <rPh sb="274" eb="277">
      <t>キギョウサイ</t>
    </rPh>
    <rPh sb="277" eb="279">
      <t>ザンダカ</t>
    </rPh>
    <rPh sb="279" eb="280">
      <t>タイ</t>
    </rPh>
    <rPh sb="280" eb="282">
      <t>ジギョウ</t>
    </rPh>
    <rPh sb="282" eb="284">
      <t>キボ</t>
    </rPh>
    <rPh sb="284" eb="286">
      <t>ヒリツ</t>
    </rPh>
    <rPh sb="291" eb="293">
      <t>ルイジ</t>
    </rPh>
    <rPh sb="293" eb="295">
      <t>ダンタイ</t>
    </rPh>
    <rPh sb="295" eb="298">
      <t>ヘイキンチ</t>
    </rPh>
    <rPh sb="301" eb="302">
      <t>ヒク</t>
    </rPh>
    <rPh sb="303" eb="305">
      <t>ジョウキョウ</t>
    </rPh>
    <rPh sb="310" eb="312">
      <t>ホンシ</t>
    </rPh>
    <rPh sb="313" eb="315">
      <t>ゲンザイ</t>
    </rPh>
    <rPh sb="316" eb="317">
      <t>ミ</t>
    </rPh>
    <rPh sb="317" eb="319">
      <t>フキュウ</t>
    </rPh>
    <rPh sb="319" eb="321">
      <t>チイキ</t>
    </rPh>
    <rPh sb="322" eb="324">
      <t>セイビ</t>
    </rPh>
    <rPh sb="325" eb="326">
      <t>スス</t>
    </rPh>
    <rPh sb="331" eb="333">
      <t>コンゴ</t>
    </rPh>
    <rPh sb="334" eb="337">
      <t>キギョウサイ</t>
    </rPh>
    <rPh sb="337" eb="339">
      <t>ザンダカ</t>
    </rPh>
    <rPh sb="341" eb="343">
      <t>ゾウカ</t>
    </rPh>
    <rPh sb="345" eb="347">
      <t>ミコ</t>
    </rPh>
    <rPh sb="356" eb="359">
      <t>シヨウリョウ</t>
    </rPh>
    <rPh sb="359" eb="361">
      <t>シュウニュウ</t>
    </rPh>
    <rPh sb="362" eb="364">
      <t>ゾウカ</t>
    </rPh>
    <rPh sb="365" eb="366">
      <t>ツト</t>
    </rPh>
    <rPh sb="368" eb="370">
      <t>ヒツヨウ</t>
    </rPh>
    <rPh sb="385" eb="387">
      <t>ルイジ</t>
    </rPh>
    <rPh sb="387" eb="389">
      <t>ダンタイ</t>
    </rPh>
    <rPh sb="389" eb="391">
      <t>ヘイキン</t>
    </rPh>
    <rPh sb="391" eb="392">
      <t>アタイ</t>
    </rPh>
    <rPh sb="394" eb="395">
      <t>ヒク</t>
    </rPh>
    <rPh sb="400" eb="402">
      <t>ケイヒ</t>
    </rPh>
    <rPh sb="402" eb="405">
      <t>カイシュウリツ</t>
    </rPh>
    <rPh sb="409" eb="411">
      <t>ルイジ</t>
    </rPh>
    <rPh sb="411" eb="413">
      <t>ダンタイ</t>
    </rPh>
    <rPh sb="413" eb="416">
      <t>ヘイキンチ</t>
    </rPh>
    <rPh sb="417" eb="419">
      <t>シタマワ</t>
    </rPh>
    <rPh sb="424" eb="427">
      <t>ゲスイドウ</t>
    </rPh>
    <rPh sb="429" eb="431">
      <t>セツゾク</t>
    </rPh>
    <rPh sb="431" eb="432">
      <t>リツ</t>
    </rPh>
    <rPh sb="433" eb="435">
      <t>コウジョウ</t>
    </rPh>
    <rPh sb="436" eb="437">
      <t>ハカ</t>
    </rPh>
    <rPh sb="443" eb="446">
      <t>シヨウリョウ</t>
    </rPh>
    <rPh sb="446" eb="448">
      <t>タンカ</t>
    </rPh>
    <rPh sb="453" eb="455">
      <t>ゾウカ</t>
    </rPh>
    <rPh sb="456" eb="457">
      <t>ハカ</t>
    </rPh>
    <rPh sb="458" eb="460">
      <t>ヒツヨウ</t>
    </rPh>
    <rPh sb="466" eb="468">
      <t>シセツ</t>
    </rPh>
    <rPh sb="468" eb="470">
      <t>リヨウ</t>
    </rPh>
    <rPh sb="470" eb="471">
      <t>リツ</t>
    </rPh>
    <rPh sb="503" eb="505">
      <t>カンリ</t>
    </rPh>
    <rPh sb="514" eb="517">
      <t>スイセンカ</t>
    </rPh>
    <rPh sb="517" eb="518">
      <t>リツ</t>
    </rPh>
    <rPh sb="523" eb="525">
      <t>ルイジ</t>
    </rPh>
    <rPh sb="525" eb="527">
      <t>ダンタイ</t>
    </rPh>
    <rPh sb="527" eb="530">
      <t>ヘイキンチ</t>
    </rPh>
    <rPh sb="531" eb="533">
      <t>シタマワ</t>
    </rPh>
    <rPh sb="540" eb="542">
      <t>コンゴ</t>
    </rPh>
    <rPh sb="542" eb="543">
      <t>ミ</t>
    </rPh>
    <rPh sb="543" eb="545">
      <t>フキュウ</t>
    </rPh>
    <rPh sb="545" eb="547">
      <t>チイキ</t>
    </rPh>
    <rPh sb="548" eb="550">
      <t>セイビ</t>
    </rPh>
    <rPh sb="551" eb="552">
      <t>スス</t>
    </rPh>
    <rPh sb="554" eb="557">
      <t>シヨウリョウ</t>
    </rPh>
    <rPh sb="557" eb="559">
      <t>シュウニュウ</t>
    </rPh>
    <rPh sb="560" eb="562">
      <t>ゾウカ</t>
    </rPh>
    <rPh sb="563" eb="564">
      <t>ツト</t>
    </rPh>
    <rPh sb="566" eb="568">
      <t>ヒツヨウ</t>
    </rPh>
    <phoneticPr fontId="16"/>
  </si>
  <si>
    <r>
      <rPr>
        <sz val="11"/>
        <rFont val="ＭＳ ゴシック"/>
        <family val="3"/>
        <charset val="128"/>
      </rPr>
      <t xml:space="preserve">
①有形固定資産減価償却率について、現在も未普及地域の整備を行っているため、新たな資産が増えていることから低率となっているが、今後老朽化資産の増加を踏まえて、計画的な更新を行う必要がある。</t>
    </r>
    <r>
      <rPr>
        <sz val="11"/>
        <color rgb="FFFF0000"/>
        <rFont val="ＭＳ ゴシック"/>
        <family val="3"/>
        <charset val="128"/>
      </rPr>
      <t xml:space="preserve">
</t>
    </r>
    <r>
      <rPr>
        <sz val="11"/>
        <rFont val="ＭＳ ゴシック"/>
        <family val="3"/>
        <charset val="128"/>
      </rPr>
      <t>②管渠老朽化率について、現時点で耐用年数を超えた管渠はないが、一定期間を経過した後に増加するため、計画的に更新を実施していく必要がある。</t>
    </r>
    <r>
      <rPr>
        <sz val="11"/>
        <color rgb="FFFF0000"/>
        <rFont val="ＭＳ ゴシック"/>
        <family val="3"/>
        <charset val="128"/>
      </rPr>
      <t xml:space="preserve">
</t>
    </r>
    <r>
      <rPr>
        <sz val="11"/>
        <rFont val="ＭＳ ゴシック"/>
        <family val="3"/>
        <charset val="128"/>
      </rPr>
      <t>③耐用年数に満たない管渠であっても、マンホール蓋の腐食に伴う不具合やひび割れ等からの不明水の流入等も懸念されることから、TVカメラ調査等を実施し、適切に維持管理を行う必要がある。</t>
    </r>
    <rPh sb="2" eb="4">
      <t>ユウケイ</t>
    </rPh>
    <rPh sb="4" eb="6">
      <t>コテイ</t>
    </rPh>
    <rPh sb="6" eb="8">
      <t>シサン</t>
    </rPh>
    <rPh sb="8" eb="10">
      <t>ゲンカ</t>
    </rPh>
    <rPh sb="10" eb="12">
      <t>ショウキャク</t>
    </rPh>
    <rPh sb="12" eb="13">
      <t>リツ</t>
    </rPh>
    <rPh sb="18" eb="20">
      <t>ゲンザイ</t>
    </rPh>
    <rPh sb="21" eb="22">
      <t>ミ</t>
    </rPh>
    <rPh sb="22" eb="24">
      <t>フキュウ</t>
    </rPh>
    <rPh sb="24" eb="26">
      <t>チイキ</t>
    </rPh>
    <rPh sb="27" eb="29">
      <t>セイビ</t>
    </rPh>
    <rPh sb="30" eb="31">
      <t>オコナ</t>
    </rPh>
    <rPh sb="38" eb="39">
      <t>アラ</t>
    </rPh>
    <rPh sb="41" eb="43">
      <t>シサン</t>
    </rPh>
    <rPh sb="44" eb="45">
      <t>フ</t>
    </rPh>
    <rPh sb="53" eb="54">
      <t>テイ</t>
    </rPh>
    <rPh sb="54" eb="55">
      <t>リツ</t>
    </rPh>
    <rPh sb="63" eb="65">
      <t>コンゴ</t>
    </rPh>
    <rPh sb="65" eb="68">
      <t>ロウキュウカ</t>
    </rPh>
    <rPh sb="68" eb="70">
      <t>シサン</t>
    </rPh>
    <rPh sb="71" eb="73">
      <t>ゾウカ</t>
    </rPh>
    <rPh sb="74" eb="75">
      <t>フ</t>
    </rPh>
    <rPh sb="79" eb="82">
      <t>ケイカクテキ</t>
    </rPh>
    <rPh sb="83" eb="85">
      <t>コウシン</t>
    </rPh>
    <rPh sb="86" eb="87">
      <t>オコナ</t>
    </rPh>
    <rPh sb="88" eb="90">
      <t>ヒツヨウ</t>
    </rPh>
    <rPh sb="96" eb="98">
      <t>カンキョ</t>
    </rPh>
    <rPh sb="98" eb="101">
      <t>ロウキュウカ</t>
    </rPh>
    <rPh sb="101" eb="102">
      <t>リツ</t>
    </rPh>
    <rPh sb="187" eb="188">
      <t>フタ</t>
    </rPh>
    <rPh sb="189" eb="191">
      <t>フショク</t>
    </rPh>
    <rPh sb="192" eb="193">
      <t>トモナ</t>
    </rPh>
    <rPh sb="194" eb="197">
      <t>フグアイ</t>
    </rPh>
    <rPh sb="200" eb="201">
      <t>ワ</t>
    </rPh>
    <rPh sb="202" eb="203">
      <t>トウ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</si>
</sst>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6"/>
      <name val="ＭＳ Ｐゴシック"/>
      <family val="2"/>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7"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0.09</c:v>
                </c:pt>
                <c:pt idx="3" formatCode="#,##0.00;&quot;△&quot;#,##0.00;&quot;-&quot;">
                  <c:v>0.09</c:v>
                </c:pt>
                <c:pt idx="4" formatCode="#,##0.00;&quot;△&quot;#,##0.00;&quot;-&quot;">
                  <c:v>0.08</c:v>
                </c:pt>
              </c:numCache>
            </c:numRef>
          </c:val>
          <c:extLst>
            <c:ext xmlns:c16="http://schemas.microsoft.com/office/drawing/2014/chart" uri="{C3380CC4-5D6E-409C-BE32-E72D297353CC}">
              <c16:uniqueId val="{00000000-68A2-4B65-80F3-AFDE60479D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68A2-4B65-80F3-AFDE60479D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0A-4A77-B4FE-FF7597A48A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9F0A-4A77-B4FE-FF7597A48A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72.19</c:v>
                </c:pt>
                <c:pt idx="2">
                  <c:v>72.569999999999993</c:v>
                </c:pt>
                <c:pt idx="3">
                  <c:v>73.69</c:v>
                </c:pt>
                <c:pt idx="4">
                  <c:v>74.87</c:v>
                </c:pt>
              </c:numCache>
            </c:numRef>
          </c:val>
          <c:extLst>
            <c:ext xmlns:c16="http://schemas.microsoft.com/office/drawing/2014/chart" uri="{C3380CC4-5D6E-409C-BE32-E72D297353CC}">
              <c16:uniqueId val="{00000000-FA02-46EB-BE31-87DFCABF24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FA02-46EB-BE31-87DFCABF244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107.05</c:v>
                </c:pt>
                <c:pt idx="2">
                  <c:v>107.57</c:v>
                </c:pt>
                <c:pt idx="3">
                  <c:v>107.15</c:v>
                </c:pt>
                <c:pt idx="4">
                  <c:v>107.84</c:v>
                </c:pt>
              </c:numCache>
            </c:numRef>
          </c:val>
          <c:extLst>
            <c:ext xmlns:c16="http://schemas.microsoft.com/office/drawing/2014/chart" uri="{C3380CC4-5D6E-409C-BE32-E72D297353CC}">
              <c16:uniqueId val="{00000000-875F-464B-BBEF-85172777F7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875F-464B-BBEF-85172777F7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26.57</c:v>
                </c:pt>
                <c:pt idx="2">
                  <c:v>27.86</c:v>
                </c:pt>
                <c:pt idx="3">
                  <c:v>28.99</c:v>
                </c:pt>
                <c:pt idx="4">
                  <c:v>29.98</c:v>
                </c:pt>
              </c:numCache>
            </c:numRef>
          </c:val>
          <c:extLst>
            <c:ext xmlns:c16="http://schemas.microsoft.com/office/drawing/2014/chart" uri="{C3380CC4-5D6E-409C-BE32-E72D297353CC}">
              <c16:uniqueId val="{00000000-F621-4128-8AF4-6D3B7094C8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F621-4128-8AF4-6D3B7094C8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B45-4EC5-8CB9-5D4EC11BF9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6B45-4EC5-8CB9-5D4EC11BF96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EB0-4EAB-9AC1-F9A00F9C74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6EB0-4EAB-9AC1-F9A00F9C748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26.78</c:v>
                </c:pt>
                <c:pt idx="2">
                  <c:v>47.82</c:v>
                </c:pt>
                <c:pt idx="3">
                  <c:v>35.909999999999997</c:v>
                </c:pt>
                <c:pt idx="4">
                  <c:v>81.349999999999994</c:v>
                </c:pt>
              </c:numCache>
            </c:numRef>
          </c:val>
          <c:extLst>
            <c:ext xmlns:c16="http://schemas.microsoft.com/office/drawing/2014/chart" uri="{C3380CC4-5D6E-409C-BE32-E72D297353CC}">
              <c16:uniqueId val="{00000000-D30A-4B17-89AB-21BB6038DD6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D30A-4B17-89AB-21BB6038DD6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387.96</c:v>
                </c:pt>
                <c:pt idx="2">
                  <c:v>359.98</c:v>
                </c:pt>
                <c:pt idx="3">
                  <c:v>348.62</c:v>
                </c:pt>
                <c:pt idx="4">
                  <c:v>349.48</c:v>
                </c:pt>
              </c:numCache>
            </c:numRef>
          </c:val>
          <c:extLst>
            <c:ext xmlns:c16="http://schemas.microsoft.com/office/drawing/2014/chart" uri="{C3380CC4-5D6E-409C-BE32-E72D297353CC}">
              <c16:uniqueId val="{00000000-684A-4B4D-80E7-EEDAE6F469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684A-4B4D-80E7-EEDAE6F469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82.62</c:v>
                </c:pt>
                <c:pt idx="2">
                  <c:v>82.68</c:v>
                </c:pt>
                <c:pt idx="3">
                  <c:v>82.58</c:v>
                </c:pt>
                <c:pt idx="4">
                  <c:v>81.06</c:v>
                </c:pt>
              </c:numCache>
            </c:numRef>
          </c:val>
          <c:extLst>
            <c:ext xmlns:c16="http://schemas.microsoft.com/office/drawing/2014/chart" uri="{C3380CC4-5D6E-409C-BE32-E72D297353CC}">
              <c16:uniqueId val="{00000000-B95D-4B53-9A6D-6287CA1F49E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B95D-4B53-9A6D-6287CA1F49E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152.57</c:v>
                </c:pt>
              </c:numCache>
            </c:numRef>
          </c:val>
          <c:extLst>
            <c:ext xmlns:c16="http://schemas.microsoft.com/office/drawing/2014/chart" uri="{C3380CC4-5D6E-409C-BE32-E72D297353CC}">
              <c16:uniqueId val="{00000000-34B9-41E8-91F2-F4931ADDF0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34B9-41E8-91F2-F4931ADDF0A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【105.91】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【78.43】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【41.09】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【8.68】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6" t="s">
        <v>3</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2">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2">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群馬県　みどり市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8</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Cc2</v>
      </c>
      <c r="X8" s="33"/>
      <c r="Y8" s="33"/>
      <c r="Z8" s="33"/>
      <c r="AA8" s="33"/>
      <c r="AB8" s="33"/>
      <c r="AC8" s="33"/>
      <c r="AD8" s="34" t="str">
        <f>データ!$M$6</f>
        <v>非設置</v>
      </c>
      <c r="AE8" s="34"/>
      <c r="AF8" s="34"/>
      <c r="AG8" s="34"/>
      <c r="AH8" s="34"/>
      <c r="AI8" s="34"/>
      <c r="AJ8" s="34"/>
      <c r="AK8" s="3"/>
      <c r="AL8" s="35">
        <f>データ!S6</f>
        <v>48921</v>
      </c>
      <c r="AM8" s="35"/>
      <c r="AN8" s="35"/>
      <c r="AO8" s="35"/>
      <c r="AP8" s="35"/>
      <c r="AQ8" s="35"/>
      <c r="AR8" s="35"/>
      <c r="AS8" s="35"/>
      <c r="AT8" s="36">
        <f>データ!T6</f>
        <v>208.42</v>
      </c>
      <c r="AU8" s="36"/>
      <c r="AV8" s="36"/>
      <c r="AW8" s="36"/>
      <c r="AX8" s="36"/>
      <c r="AY8" s="36"/>
      <c r="AZ8" s="36"/>
      <c r="BA8" s="36"/>
      <c r="BB8" s="36">
        <f>データ!U6</f>
        <v>234.72</v>
      </c>
      <c r="BC8" s="36"/>
      <c r="BD8" s="36"/>
      <c r="BE8" s="36"/>
      <c r="BF8" s="36"/>
      <c r="BG8" s="36"/>
      <c r="BH8" s="36"/>
      <c r="BI8" s="36"/>
      <c r="BJ8" s="3"/>
      <c r="BK8" s="3"/>
      <c r="BL8" s="37" t="s">
        <v>15</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5</v>
      </c>
      <c r="BC9" s="29"/>
      <c r="BD9" s="29"/>
      <c r="BE9" s="29"/>
      <c r="BF9" s="29"/>
      <c r="BG9" s="29"/>
      <c r="BH9" s="29"/>
      <c r="BI9" s="29"/>
      <c r="BJ9" s="3"/>
      <c r="BK9" s="3"/>
      <c r="BL9" s="41" t="s">
        <v>32</v>
      </c>
      <c r="BM9" s="42"/>
      <c r="BN9" s="43" t="s">
        <v>34</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57.44</v>
      </c>
      <c r="J10" s="36"/>
      <c r="K10" s="36"/>
      <c r="L10" s="36"/>
      <c r="M10" s="36"/>
      <c r="N10" s="36"/>
      <c r="O10" s="36"/>
      <c r="P10" s="36">
        <f>データ!P6</f>
        <v>30.29</v>
      </c>
      <c r="Q10" s="36"/>
      <c r="R10" s="36"/>
      <c r="S10" s="36"/>
      <c r="T10" s="36"/>
      <c r="U10" s="36"/>
      <c r="V10" s="36"/>
      <c r="W10" s="36">
        <f>データ!Q6</f>
        <v>81.89</v>
      </c>
      <c r="X10" s="36"/>
      <c r="Y10" s="36"/>
      <c r="Z10" s="36"/>
      <c r="AA10" s="36"/>
      <c r="AB10" s="36"/>
      <c r="AC10" s="36"/>
      <c r="AD10" s="35">
        <f>データ!R6</f>
        <v>2310</v>
      </c>
      <c r="AE10" s="35"/>
      <c r="AF10" s="35"/>
      <c r="AG10" s="35"/>
      <c r="AH10" s="35"/>
      <c r="AI10" s="35"/>
      <c r="AJ10" s="35"/>
      <c r="AK10" s="2"/>
      <c r="AL10" s="35">
        <f>データ!V6</f>
        <v>14750</v>
      </c>
      <c r="AM10" s="35"/>
      <c r="AN10" s="35"/>
      <c r="AO10" s="35"/>
      <c r="AP10" s="35"/>
      <c r="AQ10" s="35"/>
      <c r="AR10" s="35"/>
      <c r="AS10" s="35"/>
      <c r="AT10" s="36">
        <f>データ!W6</f>
        <v>4.9400000000000004</v>
      </c>
      <c r="AU10" s="36"/>
      <c r="AV10" s="36"/>
      <c r="AW10" s="36"/>
      <c r="AX10" s="36"/>
      <c r="AY10" s="36"/>
      <c r="AZ10" s="36"/>
      <c r="BA10" s="36"/>
      <c r="BB10" s="36">
        <f>データ!X6</f>
        <v>2985.83</v>
      </c>
      <c r="BC10" s="36"/>
      <c r="BD10" s="36"/>
      <c r="BE10" s="36"/>
      <c r="BF10" s="36"/>
      <c r="BG10" s="36"/>
      <c r="BH10" s="36"/>
      <c r="BI10" s="36"/>
      <c r="BJ10" s="2"/>
      <c r="BK10" s="2"/>
      <c r="BL10" s="73" t="s">
        <v>35</v>
      </c>
      <c r="BM10" s="74"/>
      <c r="BN10" s="75" t="s">
        <v>36</v>
      </c>
      <c r="BO10" s="75"/>
      <c r="BP10" s="75"/>
      <c r="BQ10" s="75"/>
      <c r="BR10" s="75"/>
      <c r="BS10" s="75"/>
      <c r="BT10" s="75"/>
      <c r="BU10" s="75"/>
      <c r="BV10" s="75"/>
      <c r="BW10" s="75"/>
      <c r="BX10" s="75"/>
      <c r="BY10" s="7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37</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29</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38</v>
      </c>
      <c r="BM14" s="56"/>
      <c r="BN14" s="56"/>
      <c r="BO14" s="56"/>
      <c r="BP14" s="56"/>
      <c r="BQ14" s="56"/>
      <c r="BR14" s="56"/>
      <c r="BS14" s="56"/>
      <c r="BT14" s="56"/>
      <c r="BU14" s="56"/>
      <c r="BV14" s="56"/>
      <c r="BW14" s="56"/>
      <c r="BX14" s="56"/>
      <c r="BY14" s="56"/>
      <c r="BZ14" s="57"/>
    </row>
    <row r="15" spans="1:78" ht="13.5" customHeight="1" x14ac:dyDescent="0.2">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112</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40</v>
      </c>
      <c r="BM45" s="56"/>
      <c r="BN45" s="56"/>
      <c r="BO45" s="56"/>
      <c r="BP45" s="56"/>
      <c r="BQ45" s="56"/>
      <c r="BR45" s="56"/>
      <c r="BS45" s="56"/>
      <c r="BT45" s="56"/>
      <c r="BU45" s="56"/>
      <c r="BV45" s="56"/>
      <c r="BW45" s="56"/>
      <c r="BX45" s="56"/>
      <c r="BY45" s="56"/>
      <c r="BZ45" s="5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1" t="s">
        <v>113</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1"/>
      <c r="BM58" s="62"/>
      <c r="BN58" s="62"/>
      <c r="BO58" s="62"/>
      <c r="BP58" s="62"/>
      <c r="BQ58" s="62"/>
      <c r="BR58" s="62"/>
      <c r="BS58" s="62"/>
      <c r="BT58" s="62"/>
      <c r="BU58" s="62"/>
      <c r="BV58" s="62"/>
      <c r="BW58" s="62"/>
      <c r="BX58" s="62"/>
      <c r="BY58" s="62"/>
      <c r="BZ58" s="6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1"/>
      <c r="BM59" s="62"/>
      <c r="BN59" s="62"/>
      <c r="BO59" s="62"/>
      <c r="BP59" s="62"/>
      <c r="BQ59" s="62"/>
      <c r="BR59" s="62"/>
      <c r="BS59" s="62"/>
      <c r="BT59" s="62"/>
      <c r="BU59" s="62"/>
      <c r="BV59" s="62"/>
      <c r="BW59" s="62"/>
      <c r="BX59" s="62"/>
      <c r="BY59" s="62"/>
      <c r="BZ59" s="63"/>
    </row>
    <row r="60" spans="1:78" ht="13.5" customHeight="1" x14ac:dyDescent="0.2">
      <c r="A60" s="2"/>
      <c r="B60" s="52" t="s">
        <v>13</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1"/>
      <c r="BM60" s="62"/>
      <c r="BN60" s="62"/>
      <c r="BO60" s="62"/>
      <c r="BP60" s="62"/>
      <c r="BQ60" s="62"/>
      <c r="BR60" s="62"/>
      <c r="BS60" s="62"/>
      <c r="BT60" s="62"/>
      <c r="BU60" s="62"/>
      <c r="BV60" s="62"/>
      <c r="BW60" s="62"/>
      <c r="BX60" s="62"/>
      <c r="BY60" s="62"/>
      <c r="BZ60" s="63"/>
    </row>
    <row r="61" spans="1:78" ht="13.5" customHeight="1" x14ac:dyDescent="0.2">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12</v>
      </c>
      <c r="BM64" s="56"/>
      <c r="BN64" s="56"/>
      <c r="BO64" s="56"/>
      <c r="BP64" s="56"/>
      <c r="BQ64" s="56"/>
      <c r="BR64" s="56"/>
      <c r="BS64" s="56"/>
      <c r="BT64" s="56"/>
      <c r="BU64" s="56"/>
      <c r="BV64" s="56"/>
      <c r="BW64" s="56"/>
      <c r="BX64" s="56"/>
      <c r="BY64" s="56"/>
      <c r="BZ64" s="5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7" t="s">
        <v>111</v>
      </c>
      <c r="BM66" s="68"/>
      <c r="BN66" s="68"/>
      <c r="BO66" s="68"/>
      <c r="BP66" s="68"/>
      <c r="BQ66" s="68"/>
      <c r="BR66" s="68"/>
      <c r="BS66" s="68"/>
      <c r="BT66" s="68"/>
      <c r="BU66" s="68"/>
      <c r="BV66" s="68"/>
      <c r="BW66" s="68"/>
      <c r="BX66" s="68"/>
      <c r="BY66" s="68"/>
      <c r="BZ66" s="6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7"/>
      <c r="BM67" s="68"/>
      <c r="BN67" s="68"/>
      <c r="BO67" s="68"/>
      <c r="BP67" s="68"/>
      <c r="BQ67" s="68"/>
      <c r="BR67" s="68"/>
      <c r="BS67" s="68"/>
      <c r="BT67" s="68"/>
      <c r="BU67" s="68"/>
      <c r="BV67" s="68"/>
      <c r="BW67" s="68"/>
      <c r="BX67" s="68"/>
      <c r="BY67" s="68"/>
      <c r="BZ67" s="6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7"/>
      <c r="BM68" s="68"/>
      <c r="BN68" s="68"/>
      <c r="BO68" s="68"/>
      <c r="BP68" s="68"/>
      <c r="BQ68" s="68"/>
      <c r="BR68" s="68"/>
      <c r="BS68" s="68"/>
      <c r="BT68" s="68"/>
      <c r="BU68" s="68"/>
      <c r="BV68" s="68"/>
      <c r="BW68" s="68"/>
      <c r="BX68" s="68"/>
      <c r="BY68" s="68"/>
      <c r="BZ68" s="6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7"/>
      <c r="BM69" s="68"/>
      <c r="BN69" s="68"/>
      <c r="BO69" s="68"/>
      <c r="BP69" s="68"/>
      <c r="BQ69" s="68"/>
      <c r="BR69" s="68"/>
      <c r="BS69" s="68"/>
      <c r="BT69" s="68"/>
      <c r="BU69" s="68"/>
      <c r="BV69" s="68"/>
      <c r="BW69" s="68"/>
      <c r="BX69" s="68"/>
      <c r="BY69" s="68"/>
      <c r="BZ69" s="6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7"/>
      <c r="BM70" s="68"/>
      <c r="BN70" s="68"/>
      <c r="BO70" s="68"/>
      <c r="BP70" s="68"/>
      <c r="BQ70" s="68"/>
      <c r="BR70" s="68"/>
      <c r="BS70" s="68"/>
      <c r="BT70" s="68"/>
      <c r="BU70" s="68"/>
      <c r="BV70" s="68"/>
      <c r="BW70" s="68"/>
      <c r="BX70" s="68"/>
      <c r="BY70" s="68"/>
      <c r="BZ70" s="6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7"/>
      <c r="BM71" s="68"/>
      <c r="BN71" s="68"/>
      <c r="BO71" s="68"/>
      <c r="BP71" s="68"/>
      <c r="BQ71" s="68"/>
      <c r="BR71" s="68"/>
      <c r="BS71" s="68"/>
      <c r="BT71" s="68"/>
      <c r="BU71" s="68"/>
      <c r="BV71" s="68"/>
      <c r="BW71" s="68"/>
      <c r="BX71" s="68"/>
      <c r="BY71" s="68"/>
      <c r="BZ71" s="6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7"/>
      <c r="BM72" s="68"/>
      <c r="BN72" s="68"/>
      <c r="BO72" s="68"/>
      <c r="BP72" s="68"/>
      <c r="BQ72" s="68"/>
      <c r="BR72" s="68"/>
      <c r="BS72" s="68"/>
      <c r="BT72" s="68"/>
      <c r="BU72" s="68"/>
      <c r="BV72" s="68"/>
      <c r="BW72" s="68"/>
      <c r="BX72" s="68"/>
      <c r="BY72" s="68"/>
      <c r="BZ72" s="6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7"/>
      <c r="BM73" s="68"/>
      <c r="BN73" s="68"/>
      <c r="BO73" s="68"/>
      <c r="BP73" s="68"/>
      <c r="BQ73" s="68"/>
      <c r="BR73" s="68"/>
      <c r="BS73" s="68"/>
      <c r="BT73" s="68"/>
      <c r="BU73" s="68"/>
      <c r="BV73" s="68"/>
      <c r="BW73" s="68"/>
      <c r="BX73" s="68"/>
      <c r="BY73" s="68"/>
      <c r="BZ73" s="6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7"/>
      <c r="BM74" s="68"/>
      <c r="BN74" s="68"/>
      <c r="BO74" s="68"/>
      <c r="BP74" s="68"/>
      <c r="BQ74" s="68"/>
      <c r="BR74" s="68"/>
      <c r="BS74" s="68"/>
      <c r="BT74" s="68"/>
      <c r="BU74" s="68"/>
      <c r="BV74" s="68"/>
      <c r="BW74" s="68"/>
      <c r="BX74" s="68"/>
      <c r="BY74" s="68"/>
      <c r="BZ74" s="6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7"/>
      <c r="BM75" s="68"/>
      <c r="BN75" s="68"/>
      <c r="BO75" s="68"/>
      <c r="BP75" s="68"/>
      <c r="BQ75" s="68"/>
      <c r="BR75" s="68"/>
      <c r="BS75" s="68"/>
      <c r="BT75" s="68"/>
      <c r="BU75" s="68"/>
      <c r="BV75" s="68"/>
      <c r="BW75" s="68"/>
      <c r="BX75" s="68"/>
      <c r="BY75" s="68"/>
      <c r="BZ75" s="6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7"/>
      <c r="BM76" s="68"/>
      <c r="BN76" s="68"/>
      <c r="BO76" s="68"/>
      <c r="BP76" s="68"/>
      <c r="BQ76" s="68"/>
      <c r="BR76" s="68"/>
      <c r="BS76" s="68"/>
      <c r="BT76" s="68"/>
      <c r="BU76" s="68"/>
      <c r="BV76" s="68"/>
      <c r="BW76" s="68"/>
      <c r="BX76" s="68"/>
      <c r="BY76" s="68"/>
      <c r="BZ76" s="6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7"/>
      <c r="BM77" s="68"/>
      <c r="BN77" s="68"/>
      <c r="BO77" s="68"/>
      <c r="BP77" s="68"/>
      <c r="BQ77" s="68"/>
      <c r="BR77" s="68"/>
      <c r="BS77" s="68"/>
      <c r="BT77" s="68"/>
      <c r="BU77" s="68"/>
      <c r="BV77" s="68"/>
      <c r="BW77" s="68"/>
      <c r="BX77" s="68"/>
      <c r="BY77" s="68"/>
      <c r="BZ77" s="6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7"/>
      <c r="BM78" s="68"/>
      <c r="BN78" s="68"/>
      <c r="BO78" s="68"/>
      <c r="BP78" s="68"/>
      <c r="BQ78" s="68"/>
      <c r="BR78" s="68"/>
      <c r="BS78" s="68"/>
      <c r="BT78" s="68"/>
      <c r="BU78" s="68"/>
      <c r="BV78" s="68"/>
      <c r="BW78" s="68"/>
      <c r="BX78" s="68"/>
      <c r="BY78" s="68"/>
      <c r="BZ78" s="69"/>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7"/>
      <c r="BM79" s="68"/>
      <c r="BN79" s="68"/>
      <c r="BO79" s="68"/>
      <c r="BP79" s="68"/>
      <c r="BQ79" s="68"/>
      <c r="BR79" s="68"/>
      <c r="BS79" s="68"/>
      <c r="BT79" s="68"/>
      <c r="BU79" s="68"/>
      <c r="BV79" s="68"/>
      <c r="BW79" s="68"/>
      <c r="BX79" s="68"/>
      <c r="BY79" s="68"/>
      <c r="BZ79" s="69"/>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7"/>
      <c r="BM80" s="68"/>
      <c r="BN80" s="68"/>
      <c r="BO80" s="68"/>
      <c r="BP80" s="68"/>
      <c r="BQ80" s="68"/>
      <c r="BR80" s="68"/>
      <c r="BS80" s="68"/>
      <c r="BT80" s="68"/>
      <c r="BU80" s="68"/>
      <c r="BV80" s="68"/>
      <c r="BW80" s="68"/>
      <c r="BX80" s="68"/>
      <c r="BY80" s="68"/>
      <c r="BZ80" s="69"/>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7"/>
      <c r="BM81" s="68"/>
      <c r="BN81" s="68"/>
      <c r="BO81" s="68"/>
      <c r="BP81" s="68"/>
      <c r="BQ81" s="68"/>
      <c r="BR81" s="68"/>
      <c r="BS81" s="68"/>
      <c r="BT81" s="68"/>
      <c r="BU81" s="68"/>
      <c r="BV81" s="68"/>
      <c r="BW81" s="68"/>
      <c r="BX81" s="68"/>
      <c r="BY81" s="68"/>
      <c r="BZ81" s="69"/>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0"/>
      <c r="BM82" s="71"/>
      <c r="BN82" s="71"/>
      <c r="BO82" s="71"/>
      <c r="BP82" s="71"/>
      <c r="BQ82" s="71"/>
      <c r="BR82" s="71"/>
      <c r="BS82" s="71"/>
      <c r="BT82" s="71"/>
      <c r="BU82" s="71"/>
      <c r="BV82" s="71"/>
      <c r="BW82" s="71"/>
      <c r="BX82" s="71"/>
      <c r="BY82" s="71"/>
      <c r="BZ82" s="72"/>
    </row>
    <row r="83" spans="1:78" x14ac:dyDescent="0.2">
      <c r="C83" s="45" t="s">
        <v>41</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2">
      <c r="B84" s="6" t="s">
        <v>42</v>
      </c>
      <c r="C84" s="6"/>
      <c r="D84" s="6"/>
      <c r="E84" s="6" t="s">
        <v>44</v>
      </c>
      <c r="F84" s="6" t="s">
        <v>45</v>
      </c>
      <c r="G84" s="6" t="s">
        <v>46</v>
      </c>
      <c r="H84" s="6" t="s">
        <v>39</v>
      </c>
      <c r="I84" s="6" t="s">
        <v>11</v>
      </c>
      <c r="J84" s="6" t="s">
        <v>47</v>
      </c>
      <c r="K84" s="6" t="s">
        <v>48</v>
      </c>
      <c r="L84" s="6" t="s">
        <v>4</v>
      </c>
      <c r="M84" s="6" t="s">
        <v>33</v>
      </c>
      <c r="N84" s="6" t="s">
        <v>50</v>
      </c>
      <c r="O84" s="6" t="s">
        <v>52</v>
      </c>
    </row>
    <row r="85" spans="1:78" hidden="1" x14ac:dyDescent="0.2">
      <c r="B85" s="6"/>
      <c r="C85" s="6"/>
      <c r="D85" s="6"/>
      <c r="E85" s="6" t="str">
        <f>データ!AI6</f>
        <v>【105.91】</v>
      </c>
      <c r="F85" s="6" t="str">
        <f>データ!AT6</f>
        <v>【3.03】</v>
      </c>
      <c r="G85" s="6" t="str">
        <f>データ!BE6</f>
        <v>【78.43】</v>
      </c>
      <c r="H85" s="6" t="str">
        <f>データ!BP6</f>
        <v>【630.82】</v>
      </c>
      <c r="I85" s="6" t="str">
        <f>データ!CA6</f>
        <v>【97.81】</v>
      </c>
      <c r="J85" s="6" t="str">
        <f>データ!CL6</f>
        <v>【138.75】</v>
      </c>
      <c r="K85" s="6" t="str">
        <f>データ!CW6</f>
        <v>【58.94】</v>
      </c>
      <c r="L85" s="6" t="str">
        <f>データ!DH6</f>
        <v>【95.91】</v>
      </c>
      <c r="M85" s="6" t="str">
        <f>データ!DS6</f>
        <v>【41.09】</v>
      </c>
      <c r="N85" s="6" t="str">
        <f>データ!ED6</f>
        <v>【8.68】</v>
      </c>
      <c r="O85" s="6" t="str">
        <f>データ!EO6</f>
        <v>【0.22】</v>
      </c>
    </row>
  </sheetData>
  <sheetProtection algorithmName="SHA-512" hashValue="EpgOAMSTnU3KKsP4WwebuUiKxR3uO+/qfsYt7WoJjXRlNY89o5Woi030hn0i4+M/n6vnm6vRRd50aafJHKgkIA==" saltValue="rmX9Sh02jiPfBK6nvVzOP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53</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54</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2</v>
      </c>
      <c r="C3" s="16" t="s">
        <v>56</v>
      </c>
      <c r="D3" s="16" t="s">
        <v>57</v>
      </c>
      <c r="E3" s="16" t="s">
        <v>7</v>
      </c>
      <c r="F3" s="16" t="s">
        <v>6</v>
      </c>
      <c r="G3" s="16" t="s">
        <v>25</v>
      </c>
      <c r="H3" s="77" t="s">
        <v>59</v>
      </c>
      <c r="I3" s="78"/>
      <c r="J3" s="78"/>
      <c r="K3" s="78"/>
      <c r="L3" s="78"/>
      <c r="M3" s="78"/>
      <c r="N3" s="78"/>
      <c r="O3" s="78"/>
      <c r="P3" s="78"/>
      <c r="Q3" s="78"/>
      <c r="R3" s="78"/>
      <c r="S3" s="78"/>
      <c r="T3" s="78"/>
      <c r="U3" s="78"/>
      <c r="V3" s="78"/>
      <c r="W3" s="78"/>
      <c r="X3" s="79"/>
      <c r="Y3" s="83" t="s">
        <v>51</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13</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2">
      <c r="A4" s="14" t="s">
        <v>60</v>
      </c>
      <c r="B4" s="17"/>
      <c r="C4" s="17"/>
      <c r="D4" s="17"/>
      <c r="E4" s="17"/>
      <c r="F4" s="17"/>
      <c r="G4" s="17"/>
      <c r="H4" s="80"/>
      <c r="I4" s="81"/>
      <c r="J4" s="81"/>
      <c r="K4" s="81"/>
      <c r="L4" s="81"/>
      <c r="M4" s="81"/>
      <c r="N4" s="81"/>
      <c r="O4" s="81"/>
      <c r="P4" s="81"/>
      <c r="Q4" s="81"/>
      <c r="R4" s="81"/>
      <c r="S4" s="81"/>
      <c r="T4" s="81"/>
      <c r="U4" s="81"/>
      <c r="V4" s="81"/>
      <c r="W4" s="81"/>
      <c r="X4" s="82"/>
      <c r="Y4" s="84" t="s">
        <v>49</v>
      </c>
      <c r="Z4" s="84"/>
      <c r="AA4" s="84"/>
      <c r="AB4" s="84"/>
      <c r="AC4" s="84"/>
      <c r="AD4" s="84"/>
      <c r="AE4" s="84"/>
      <c r="AF4" s="84"/>
      <c r="AG4" s="84"/>
      <c r="AH4" s="84"/>
      <c r="AI4" s="84"/>
      <c r="AJ4" s="84" t="s">
        <v>43</v>
      </c>
      <c r="AK4" s="84"/>
      <c r="AL4" s="84"/>
      <c r="AM4" s="84"/>
      <c r="AN4" s="84"/>
      <c r="AO4" s="84"/>
      <c r="AP4" s="84"/>
      <c r="AQ4" s="84"/>
      <c r="AR4" s="84"/>
      <c r="AS4" s="84"/>
      <c r="AT4" s="84"/>
      <c r="AU4" s="84" t="s">
        <v>28</v>
      </c>
      <c r="AV4" s="84"/>
      <c r="AW4" s="84"/>
      <c r="AX4" s="84"/>
      <c r="AY4" s="84"/>
      <c r="AZ4" s="84"/>
      <c r="BA4" s="84"/>
      <c r="BB4" s="84"/>
      <c r="BC4" s="84"/>
      <c r="BD4" s="84"/>
      <c r="BE4" s="84"/>
      <c r="BF4" s="84" t="s">
        <v>62</v>
      </c>
      <c r="BG4" s="84"/>
      <c r="BH4" s="84"/>
      <c r="BI4" s="84"/>
      <c r="BJ4" s="84"/>
      <c r="BK4" s="84"/>
      <c r="BL4" s="84"/>
      <c r="BM4" s="84"/>
      <c r="BN4" s="84"/>
      <c r="BO4" s="84"/>
      <c r="BP4" s="84"/>
      <c r="BQ4" s="84" t="s">
        <v>0</v>
      </c>
      <c r="BR4" s="84"/>
      <c r="BS4" s="84"/>
      <c r="BT4" s="84"/>
      <c r="BU4" s="84"/>
      <c r="BV4" s="84"/>
      <c r="BW4" s="84"/>
      <c r="BX4" s="84"/>
      <c r="BY4" s="84"/>
      <c r="BZ4" s="84"/>
      <c r="CA4" s="84"/>
      <c r="CB4" s="84" t="s">
        <v>61</v>
      </c>
      <c r="CC4" s="84"/>
      <c r="CD4" s="84"/>
      <c r="CE4" s="84"/>
      <c r="CF4" s="84"/>
      <c r="CG4" s="84"/>
      <c r="CH4" s="84"/>
      <c r="CI4" s="84"/>
      <c r="CJ4" s="84"/>
      <c r="CK4" s="84"/>
      <c r="CL4" s="84"/>
      <c r="CM4" s="84" t="s">
        <v>64</v>
      </c>
      <c r="CN4" s="84"/>
      <c r="CO4" s="84"/>
      <c r="CP4" s="84"/>
      <c r="CQ4" s="84"/>
      <c r="CR4" s="84"/>
      <c r="CS4" s="84"/>
      <c r="CT4" s="84"/>
      <c r="CU4" s="84"/>
      <c r="CV4" s="84"/>
      <c r="CW4" s="84"/>
      <c r="CX4" s="84" t="s">
        <v>65</v>
      </c>
      <c r="CY4" s="84"/>
      <c r="CZ4" s="84"/>
      <c r="DA4" s="84"/>
      <c r="DB4" s="84"/>
      <c r="DC4" s="84"/>
      <c r="DD4" s="84"/>
      <c r="DE4" s="84"/>
      <c r="DF4" s="84"/>
      <c r="DG4" s="84"/>
      <c r="DH4" s="84"/>
      <c r="DI4" s="84" t="s">
        <v>66</v>
      </c>
      <c r="DJ4" s="84"/>
      <c r="DK4" s="84"/>
      <c r="DL4" s="84"/>
      <c r="DM4" s="84"/>
      <c r="DN4" s="84"/>
      <c r="DO4" s="84"/>
      <c r="DP4" s="84"/>
      <c r="DQ4" s="84"/>
      <c r="DR4" s="84"/>
      <c r="DS4" s="84"/>
      <c r="DT4" s="84" t="s">
        <v>67</v>
      </c>
      <c r="DU4" s="84"/>
      <c r="DV4" s="84"/>
      <c r="DW4" s="84"/>
      <c r="DX4" s="84"/>
      <c r="DY4" s="84"/>
      <c r="DZ4" s="84"/>
      <c r="EA4" s="84"/>
      <c r="EB4" s="84"/>
      <c r="EC4" s="84"/>
      <c r="ED4" s="84"/>
      <c r="EE4" s="84" t="s">
        <v>68</v>
      </c>
      <c r="EF4" s="84"/>
      <c r="EG4" s="84"/>
      <c r="EH4" s="84"/>
      <c r="EI4" s="84"/>
      <c r="EJ4" s="84"/>
      <c r="EK4" s="84"/>
      <c r="EL4" s="84"/>
      <c r="EM4" s="84"/>
      <c r="EN4" s="84"/>
      <c r="EO4" s="84"/>
    </row>
    <row r="5" spans="1:148" x14ac:dyDescent="0.2">
      <c r="A5" s="14" t="s">
        <v>69</v>
      </c>
      <c r="B5" s="18"/>
      <c r="C5" s="18"/>
      <c r="D5" s="18"/>
      <c r="E5" s="18"/>
      <c r="F5" s="18"/>
      <c r="G5" s="18"/>
      <c r="H5" s="22" t="s">
        <v>55</v>
      </c>
      <c r="I5" s="22" t="s">
        <v>70</v>
      </c>
      <c r="J5" s="22" t="s">
        <v>71</v>
      </c>
      <c r="K5" s="22" t="s">
        <v>72</v>
      </c>
      <c r="L5" s="22" t="s">
        <v>73</v>
      </c>
      <c r="M5" s="22" t="s">
        <v>8</v>
      </c>
      <c r="N5" s="22" t="s">
        <v>74</v>
      </c>
      <c r="O5" s="22" t="s">
        <v>75</v>
      </c>
      <c r="P5" s="22" t="s">
        <v>76</v>
      </c>
      <c r="Q5" s="22" t="s">
        <v>77</v>
      </c>
      <c r="R5" s="22" t="s">
        <v>78</v>
      </c>
      <c r="S5" s="22" t="s">
        <v>79</v>
      </c>
      <c r="T5" s="22" t="s">
        <v>80</v>
      </c>
      <c r="U5" s="22" t="s">
        <v>63</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42</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2">
      <c r="A6" s="14" t="s">
        <v>95</v>
      </c>
      <c r="B6" s="19">
        <f t="shared" ref="B6:X6" si="1">B7</f>
        <v>2023</v>
      </c>
      <c r="C6" s="19">
        <f t="shared" si="1"/>
        <v>102121</v>
      </c>
      <c r="D6" s="19">
        <f t="shared" si="1"/>
        <v>46</v>
      </c>
      <c r="E6" s="19">
        <f t="shared" si="1"/>
        <v>17</v>
      </c>
      <c r="F6" s="19">
        <f t="shared" si="1"/>
        <v>1</v>
      </c>
      <c r="G6" s="19">
        <f t="shared" si="1"/>
        <v>0</v>
      </c>
      <c r="H6" s="19" t="str">
        <f t="shared" si="1"/>
        <v>群馬県　みどり市</v>
      </c>
      <c r="I6" s="19" t="str">
        <f t="shared" si="1"/>
        <v>法適用</v>
      </c>
      <c r="J6" s="19" t="str">
        <f t="shared" si="1"/>
        <v>下水道事業</v>
      </c>
      <c r="K6" s="19" t="str">
        <f t="shared" si="1"/>
        <v>公共下水道</v>
      </c>
      <c r="L6" s="19" t="str">
        <f t="shared" si="1"/>
        <v>Cc2</v>
      </c>
      <c r="M6" s="19" t="str">
        <f t="shared" si="1"/>
        <v>非設置</v>
      </c>
      <c r="N6" s="23" t="str">
        <f t="shared" si="1"/>
        <v>-</v>
      </c>
      <c r="O6" s="23">
        <f t="shared" si="1"/>
        <v>57.44</v>
      </c>
      <c r="P6" s="23">
        <f t="shared" si="1"/>
        <v>30.29</v>
      </c>
      <c r="Q6" s="23">
        <f t="shared" si="1"/>
        <v>81.89</v>
      </c>
      <c r="R6" s="23">
        <f t="shared" si="1"/>
        <v>2310</v>
      </c>
      <c r="S6" s="23">
        <f t="shared" si="1"/>
        <v>48921</v>
      </c>
      <c r="T6" s="23">
        <f t="shared" si="1"/>
        <v>208.42</v>
      </c>
      <c r="U6" s="23">
        <f t="shared" si="1"/>
        <v>234.72</v>
      </c>
      <c r="V6" s="23">
        <f t="shared" si="1"/>
        <v>14750</v>
      </c>
      <c r="W6" s="23">
        <f t="shared" si="1"/>
        <v>4.9400000000000004</v>
      </c>
      <c r="X6" s="23">
        <f t="shared" si="1"/>
        <v>2985.83</v>
      </c>
      <c r="Y6" s="27" t="str">
        <f t="shared" ref="Y6:AH6" si="2">IF(Y7="",NA(),Y7)</f>
        <v>-</v>
      </c>
      <c r="Z6" s="27">
        <f t="shared" si="2"/>
        <v>107.05</v>
      </c>
      <c r="AA6" s="27">
        <f t="shared" si="2"/>
        <v>107.57</v>
      </c>
      <c r="AB6" s="27">
        <f t="shared" si="2"/>
        <v>107.15</v>
      </c>
      <c r="AC6" s="27">
        <f t="shared" si="2"/>
        <v>107.84</v>
      </c>
      <c r="AD6" s="27" t="str">
        <f t="shared" si="2"/>
        <v>-</v>
      </c>
      <c r="AE6" s="27">
        <f t="shared" si="2"/>
        <v>107.21</v>
      </c>
      <c r="AF6" s="27">
        <f t="shared" si="2"/>
        <v>107.08</v>
      </c>
      <c r="AG6" s="27">
        <f t="shared" si="2"/>
        <v>106.08</v>
      </c>
      <c r="AH6" s="27">
        <f t="shared" si="2"/>
        <v>106.87</v>
      </c>
      <c r="AI6" s="23" t="str">
        <f>IF(AI7="","",IF(AI7="-","【-】","【"&amp;SUBSTITUTE(TEXT(AI7,"#,##0.00"),"-","△")&amp;"】"))</f>
        <v>【105.91】</v>
      </c>
      <c r="AJ6" s="27" t="str">
        <f t="shared" ref="AJ6:AS6" si="3">IF(AJ7="",NA(),AJ7)</f>
        <v>-</v>
      </c>
      <c r="AK6" s="23">
        <f t="shared" si="3"/>
        <v>0</v>
      </c>
      <c r="AL6" s="23">
        <f t="shared" si="3"/>
        <v>0</v>
      </c>
      <c r="AM6" s="23">
        <f t="shared" si="3"/>
        <v>0</v>
      </c>
      <c r="AN6" s="23">
        <f t="shared" si="3"/>
        <v>0</v>
      </c>
      <c r="AO6" s="27" t="str">
        <f t="shared" si="3"/>
        <v>-</v>
      </c>
      <c r="AP6" s="27">
        <f t="shared" si="3"/>
        <v>43.71</v>
      </c>
      <c r="AQ6" s="27">
        <f t="shared" si="3"/>
        <v>45.94</v>
      </c>
      <c r="AR6" s="27">
        <f t="shared" si="3"/>
        <v>29.34</v>
      </c>
      <c r="AS6" s="27">
        <f t="shared" si="3"/>
        <v>21.73</v>
      </c>
      <c r="AT6" s="23" t="str">
        <f>IF(AT7="","",IF(AT7="-","【-】","【"&amp;SUBSTITUTE(TEXT(AT7,"#,##0.00"),"-","△")&amp;"】"))</f>
        <v>【3.03】</v>
      </c>
      <c r="AU6" s="27" t="str">
        <f t="shared" ref="AU6:BD6" si="4">IF(AU7="",NA(),AU7)</f>
        <v>-</v>
      </c>
      <c r="AV6" s="27">
        <f t="shared" si="4"/>
        <v>26.78</v>
      </c>
      <c r="AW6" s="27">
        <f t="shared" si="4"/>
        <v>47.82</v>
      </c>
      <c r="AX6" s="27">
        <f t="shared" si="4"/>
        <v>35.909999999999997</v>
      </c>
      <c r="AY6" s="27">
        <f t="shared" si="4"/>
        <v>81.349999999999994</v>
      </c>
      <c r="AZ6" s="27" t="str">
        <f t="shared" si="4"/>
        <v>-</v>
      </c>
      <c r="BA6" s="27">
        <f t="shared" si="4"/>
        <v>40.67</v>
      </c>
      <c r="BB6" s="27">
        <f t="shared" si="4"/>
        <v>47.7</v>
      </c>
      <c r="BC6" s="27">
        <f t="shared" si="4"/>
        <v>50.59</v>
      </c>
      <c r="BD6" s="27">
        <f t="shared" si="4"/>
        <v>62.37</v>
      </c>
      <c r="BE6" s="23" t="str">
        <f>IF(BE7="","",IF(BE7="-","【-】","【"&amp;SUBSTITUTE(TEXT(BE7,"#,##0.00"),"-","△")&amp;"】"))</f>
        <v>【78.43】</v>
      </c>
      <c r="BF6" s="27" t="str">
        <f t="shared" ref="BF6:BO6" si="5">IF(BF7="",NA(),BF7)</f>
        <v>-</v>
      </c>
      <c r="BG6" s="27">
        <f t="shared" si="5"/>
        <v>387.96</v>
      </c>
      <c r="BH6" s="27">
        <f t="shared" si="5"/>
        <v>359.98</v>
      </c>
      <c r="BI6" s="27">
        <f t="shared" si="5"/>
        <v>348.62</v>
      </c>
      <c r="BJ6" s="27">
        <f t="shared" si="5"/>
        <v>349.48</v>
      </c>
      <c r="BK6" s="27" t="str">
        <f t="shared" si="5"/>
        <v>-</v>
      </c>
      <c r="BL6" s="27">
        <f t="shared" si="5"/>
        <v>1050.51</v>
      </c>
      <c r="BM6" s="27">
        <f t="shared" si="5"/>
        <v>1102.01</v>
      </c>
      <c r="BN6" s="27">
        <f t="shared" si="5"/>
        <v>987.36</v>
      </c>
      <c r="BO6" s="27">
        <f t="shared" si="5"/>
        <v>1042.77</v>
      </c>
      <c r="BP6" s="23" t="str">
        <f>IF(BP7="","",IF(BP7="-","【-】","【"&amp;SUBSTITUTE(TEXT(BP7,"#,##0.00"),"-","△")&amp;"】"))</f>
        <v>【630.82】</v>
      </c>
      <c r="BQ6" s="27" t="str">
        <f t="shared" ref="BQ6:BZ6" si="6">IF(BQ7="",NA(),BQ7)</f>
        <v>-</v>
      </c>
      <c r="BR6" s="27">
        <f t="shared" si="6"/>
        <v>82.62</v>
      </c>
      <c r="BS6" s="27">
        <f t="shared" si="6"/>
        <v>82.68</v>
      </c>
      <c r="BT6" s="27">
        <f t="shared" si="6"/>
        <v>82.58</v>
      </c>
      <c r="BU6" s="27">
        <f t="shared" si="6"/>
        <v>81.06</v>
      </c>
      <c r="BV6" s="27" t="str">
        <f t="shared" si="6"/>
        <v>-</v>
      </c>
      <c r="BW6" s="27">
        <f t="shared" si="6"/>
        <v>82.65</v>
      </c>
      <c r="BX6" s="27">
        <f t="shared" si="6"/>
        <v>82.55</v>
      </c>
      <c r="BY6" s="27">
        <f t="shared" si="6"/>
        <v>83.55</v>
      </c>
      <c r="BZ6" s="27">
        <f t="shared" si="6"/>
        <v>84.48</v>
      </c>
      <c r="CA6" s="23" t="str">
        <f>IF(CA7="","",IF(CA7="-","【-】","【"&amp;SUBSTITUTE(TEXT(CA7,"#,##0.00"),"-","△")&amp;"】"))</f>
        <v>【97.81】</v>
      </c>
      <c r="CB6" s="27" t="str">
        <f t="shared" ref="CB6:CK6" si="7">IF(CB7="",NA(),CB7)</f>
        <v>-</v>
      </c>
      <c r="CC6" s="27">
        <f t="shared" si="7"/>
        <v>150</v>
      </c>
      <c r="CD6" s="27">
        <f t="shared" si="7"/>
        <v>150</v>
      </c>
      <c r="CE6" s="27">
        <f t="shared" si="7"/>
        <v>150</v>
      </c>
      <c r="CF6" s="27">
        <f t="shared" si="7"/>
        <v>152.57</v>
      </c>
      <c r="CG6" s="27" t="str">
        <f t="shared" si="7"/>
        <v>-</v>
      </c>
      <c r="CH6" s="27">
        <f t="shared" si="7"/>
        <v>186.3</v>
      </c>
      <c r="CI6" s="27">
        <f t="shared" si="7"/>
        <v>188.38</v>
      </c>
      <c r="CJ6" s="27">
        <f t="shared" si="7"/>
        <v>185.98</v>
      </c>
      <c r="CK6" s="27">
        <f t="shared" si="7"/>
        <v>187.11</v>
      </c>
      <c r="CL6" s="23" t="str">
        <f>IF(CL7="","",IF(CL7="-","【-】","【"&amp;SUBSTITUTE(TEXT(CL7,"#,##0.00"),"-","△")&amp;"】"))</f>
        <v>【138.75】</v>
      </c>
      <c r="CM6" s="27" t="str">
        <f t="shared" ref="CM6:CV6" si="8">IF(CM7="",NA(),CM7)</f>
        <v>-</v>
      </c>
      <c r="CN6" s="27" t="str">
        <f t="shared" si="8"/>
        <v>-</v>
      </c>
      <c r="CO6" s="27" t="str">
        <f t="shared" si="8"/>
        <v>-</v>
      </c>
      <c r="CP6" s="27" t="str">
        <f t="shared" si="8"/>
        <v>-</v>
      </c>
      <c r="CQ6" s="27" t="str">
        <f t="shared" si="8"/>
        <v>-</v>
      </c>
      <c r="CR6" s="27" t="str">
        <f t="shared" si="8"/>
        <v>-</v>
      </c>
      <c r="CS6" s="27">
        <f t="shared" si="8"/>
        <v>50.53</v>
      </c>
      <c r="CT6" s="27">
        <f t="shared" si="8"/>
        <v>51.42</v>
      </c>
      <c r="CU6" s="27">
        <f t="shared" si="8"/>
        <v>48.95</v>
      </c>
      <c r="CV6" s="27">
        <f t="shared" si="8"/>
        <v>49.28</v>
      </c>
      <c r="CW6" s="23" t="str">
        <f>IF(CW7="","",IF(CW7="-","【-】","【"&amp;SUBSTITUTE(TEXT(CW7,"#,##0.00"),"-","△")&amp;"】"))</f>
        <v>【58.94】</v>
      </c>
      <c r="CX6" s="27" t="str">
        <f t="shared" ref="CX6:DG6" si="9">IF(CX7="",NA(),CX7)</f>
        <v>-</v>
      </c>
      <c r="CY6" s="27">
        <f t="shared" si="9"/>
        <v>72.19</v>
      </c>
      <c r="CZ6" s="27">
        <f t="shared" si="9"/>
        <v>72.569999999999993</v>
      </c>
      <c r="DA6" s="27">
        <f t="shared" si="9"/>
        <v>73.69</v>
      </c>
      <c r="DB6" s="27">
        <f t="shared" si="9"/>
        <v>74.87</v>
      </c>
      <c r="DC6" s="27" t="str">
        <f t="shared" si="9"/>
        <v>-</v>
      </c>
      <c r="DD6" s="27">
        <f t="shared" si="9"/>
        <v>82.08</v>
      </c>
      <c r="DE6" s="27">
        <f t="shared" si="9"/>
        <v>81.34</v>
      </c>
      <c r="DF6" s="27">
        <f t="shared" si="9"/>
        <v>81.14</v>
      </c>
      <c r="DG6" s="27">
        <f t="shared" si="9"/>
        <v>79.7</v>
      </c>
      <c r="DH6" s="23" t="str">
        <f>IF(DH7="","",IF(DH7="-","【-】","【"&amp;SUBSTITUTE(TEXT(DH7,"#,##0.00"),"-","△")&amp;"】"))</f>
        <v>【95.91】</v>
      </c>
      <c r="DI6" s="27" t="str">
        <f t="shared" ref="DI6:DR6" si="10">IF(DI7="",NA(),DI7)</f>
        <v>-</v>
      </c>
      <c r="DJ6" s="27">
        <f t="shared" si="10"/>
        <v>26.57</v>
      </c>
      <c r="DK6" s="27">
        <f t="shared" si="10"/>
        <v>27.86</v>
      </c>
      <c r="DL6" s="27">
        <f t="shared" si="10"/>
        <v>28.99</v>
      </c>
      <c r="DM6" s="27">
        <f t="shared" si="10"/>
        <v>29.98</v>
      </c>
      <c r="DN6" s="27" t="str">
        <f t="shared" si="10"/>
        <v>-</v>
      </c>
      <c r="DO6" s="27">
        <f t="shared" si="10"/>
        <v>12.7</v>
      </c>
      <c r="DP6" s="27">
        <f t="shared" si="10"/>
        <v>14.65</v>
      </c>
      <c r="DQ6" s="27">
        <f t="shared" si="10"/>
        <v>16.11</v>
      </c>
      <c r="DR6" s="27">
        <f t="shared" si="10"/>
        <v>17.05</v>
      </c>
      <c r="DS6" s="23" t="str">
        <f>IF(DS7="","",IF(DS7="-","【-】","【"&amp;SUBSTITUTE(TEXT(DS7,"#,##0.00"),"-","△")&amp;"】"))</f>
        <v>【41.09】</v>
      </c>
      <c r="DT6" s="27" t="str">
        <f t="shared" ref="DT6:EC6" si="11">IF(DT7="",NA(),DT7)</f>
        <v>-</v>
      </c>
      <c r="DU6" s="23">
        <f t="shared" si="11"/>
        <v>0</v>
      </c>
      <c r="DV6" s="23">
        <f t="shared" si="11"/>
        <v>0</v>
      </c>
      <c r="DW6" s="23">
        <f t="shared" si="11"/>
        <v>0</v>
      </c>
      <c r="DX6" s="23">
        <f t="shared" si="11"/>
        <v>0</v>
      </c>
      <c r="DY6" s="27" t="str">
        <f t="shared" si="11"/>
        <v>-</v>
      </c>
      <c r="DZ6" s="23">
        <f t="shared" si="11"/>
        <v>0</v>
      </c>
      <c r="EA6" s="27">
        <f t="shared" si="11"/>
        <v>0.1</v>
      </c>
      <c r="EB6" s="27">
        <f t="shared" si="11"/>
        <v>0.17</v>
      </c>
      <c r="EC6" s="27">
        <f t="shared" si="11"/>
        <v>0.22</v>
      </c>
      <c r="ED6" s="23" t="str">
        <f>IF(ED7="","",IF(ED7="-","【-】","【"&amp;SUBSTITUTE(TEXT(ED7,"#,##0.00"),"-","△")&amp;"】"))</f>
        <v>【8.68】</v>
      </c>
      <c r="EE6" s="27" t="str">
        <f t="shared" ref="EE6:EN6" si="12">IF(EE7="",NA(),EE7)</f>
        <v>-</v>
      </c>
      <c r="EF6" s="23">
        <f t="shared" si="12"/>
        <v>0</v>
      </c>
      <c r="EG6" s="27">
        <f t="shared" si="12"/>
        <v>0.09</v>
      </c>
      <c r="EH6" s="27">
        <f t="shared" si="12"/>
        <v>0.09</v>
      </c>
      <c r="EI6" s="27">
        <f t="shared" si="12"/>
        <v>0.08</v>
      </c>
      <c r="EJ6" s="27" t="str">
        <f t="shared" si="12"/>
        <v>-</v>
      </c>
      <c r="EK6" s="27">
        <f t="shared" si="12"/>
        <v>1.65</v>
      </c>
      <c r="EL6" s="27">
        <f t="shared" si="12"/>
        <v>0.14000000000000001</v>
      </c>
      <c r="EM6" s="27">
        <f t="shared" si="12"/>
        <v>0.08</v>
      </c>
      <c r="EN6" s="27">
        <f t="shared" si="12"/>
        <v>0.57999999999999996</v>
      </c>
      <c r="EO6" s="23" t="str">
        <f>IF(EO7="","",IF(EO7="-","【-】","【"&amp;SUBSTITUTE(TEXT(EO7,"#,##0.00"),"-","△")&amp;"】"))</f>
        <v>【0.22】</v>
      </c>
    </row>
    <row r="7" spans="1:148" s="13" customFormat="1" x14ac:dyDescent="0.2">
      <c r="A7" s="14"/>
      <c r="B7" s="20">
        <v>2023</v>
      </c>
      <c r="C7" s="20">
        <v>102121</v>
      </c>
      <c r="D7" s="20">
        <v>46</v>
      </c>
      <c r="E7" s="20">
        <v>17</v>
      </c>
      <c r="F7" s="20">
        <v>1</v>
      </c>
      <c r="G7" s="20">
        <v>0</v>
      </c>
      <c r="H7" s="20" t="s">
        <v>58</v>
      </c>
      <c r="I7" s="20" t="s">
        <v>96</v>
      </c>
      <c r="J7" s="20" t="s">
        <v>97</v>
      </c>
      <c r="K7" s="20" t="s">
        <v>98</v>
      </c>
      <c r="L7" s="20" t="s">
        <v>99</v>
      </c>
      <c r="M7" s="20" t="s">
        <v>100</v>
      </c>
      <c r="N7" s="24" t="s">
        <v>101</v>
      </c>
      <c r="O7" s="24">
        <v>57.44</v>
      </c>
      <c r="P7" s="24">
        <v>30.29</v>
      </c>
      <c r="Q7" s="24">
        <v>81.89</v>
      </c>
      <c r="R7" s="24">
        <v>2310</v>
      </c>
      <c r="S7" s="24">
        <v>48921</v>
      </c>
      <c r="T7" s="24">
        <v>208.42</v>
      </c>
      <c r="U7" s="24">
        <v>234.72</v>
      </c>
      <c r="V7" s="24">
        <v>14750</v>
      </c>
      <c r="W7" s="24">
        <v>4.9400000000000004</v>
      </c>
      <c r="X7" s="24">
        <v>2985.83</v>
      </c>
      <c r="Y7" s="24" t="s">
        <v>101</v>
      </c>
      <c r="Z7" s="24">
        <v>107.05</v>
      </c>
      <c r="AA7" s="24">
        <v>107.57</v>
      </c>
      <c r="AB7" s="24">
        <v>107.15</v>
      </c>
      <c r="AC7" s="24">
        <v>107.84</v>
      </c>
      <c r="AD7" s="24" t="s">
        <v>101</v>
      </c>
      <c r="AE7" s="24">
        <v>107.21</v>
      </c>
      <c r="AF7" s="24">
        <v>107.08</v>
      </c>
      <c r="AG7" s="24">
        <v>106.08</v>
      </c>
      <c r="AH7" s="24">
        <v>106.87</v>
      </c>
      <c r="AI7" s="24">
        <v>105.91</v>
      </c>
      <c r="AJ7" s="24" t="s">
        <v>101</v>
      </c>
      <c r="AK7" s="24">
        <v>0</v>
      </c>
      <c r="AL7" s="24">
        <v>0</v>
      </c>
      <c r="AM7" s="24">
        <v>0</v>
      </c>
      <c r="AN7" s="24">
        <v>0</v>
      </c>
      <c r="AO7" s="24" t="s">
        <v>101</v>
      </c>
      <c r="AP7" s="24">
        <v>43.71</v>
      </c>
      <c r="AQ7" s="24">
        <v>45.94</v>
      </c>
      <c r="AR7" s="24">
        <v>29.34</v>
      </c>
      <c r="AS7" s="24">
        <v>21.73</v>
      </c>
      <c r="AT7" s="24">
        <v>3.03</v>
      </c>
      <c r="AU7" s="24" t="s">
        <v>101</v>
      </c>
      <c r="AV7" s="24">
        <v>26.78</v>
      </c>
      <c r="AW7" s="24">
        <v>47.82</v>
      </c>
      <c r="AX7" s="24">
        <v>35.909999999999997</v>
      </c>
      <c r="AY7" s="24">
        <v>81.349999999999994</v>
      </c>
      <c r="AZ7" s="24" t="s">
        <v>101</v>
      </c>
      <c r="BA7" s="24">
        <v>40.67</v>
      </c>
      <c r="BB7" s="24">
        <v>47.7</v>
      </c>
      <c r="BC7" s="24">
        <v>50.59</v>
      </c>
      <c r="BD7" s="24">
        <v>62.37</v>
      </c>
      <c r="BE7" s="24">
        <v>78.430000000000007</v>
      </c>
      <c r="BF7" s="24" t="s">
        <v>101</v>
      </c>
      <c r="BG7" s="24">
        <v>387.96</v>
      </c>
      <c r="BH7" s="24">
        <v>359.98</v>
      </c>
      <c r="BI7" s="24">
        <v>348.62</v>
      </c>
      <c r="BJ7" s="24">
        <v>349.48</v>
      </c>
      <c r="BK7" s="24" t="s">
        <v>101</v>
      </c>
      <c r="BL7" s="24">
        <v>1050.51</v>
      </c>
      <c r="BM7" s="24">
        <v>1102.01</v>
      </c>
      <c r="BN7" s="24">
        <v>987.36</v>
      </c>
      <c r="BO7" s="24">
        <v>1042.77</v>
      </c>
      <c r="BP7" s="24">
        <v>630.82000000000005</v>
      </c>
      <c r="BQ7" s="24" t="s">
        <v>101</v>
      </c>
      <c r="BR7" s="24">
        <v>82.62</v>
      </c>
      <c r="BS7" s="24">
        <v>82.68</v>
      </c>
      <c r="BT7" s="24">
        <v>82.58</v>
      </c>
      <c r="BU7" s="24">
        <v>81.06</v>
      </c>
      <c r="BV7" s="24" t="s">
        <v>101</v>
      </c>
      <c r="BW7" s="24">
        <v>82.65</v>
      </c>
      <c r="BX7" s="24">
        <v>82.55</v>
      </c>
      <c r="BY7" s="24">
        <v>83.55</v>
      </c>
      <c r="BZ7" s="24">
        <v>84.48</v>
      </c>
      <c r="CA7" s="24">
        <v>97.81</v>
      </c>
      <c r="CB7" s="24" t="s">
        <v>101</v>
      </c>
      <c r="CC7" s="24">
        <v>150</v>
      </c>
      <c r="CD7" s="24">
        <v>150</v>
      </c>
      <c r="CE7" s="24">
        <v>150</v>
      </c>
      <c r="CF7" s="24">
        <v>152.57</v>
      </c>
      <c r="CG7" s="24" t="s">
        <v>101</v>
      </c>
      <c r="CH7" s="24">
        <v>186.3</v>
      </c>
      <c r="CI7" s="24">
        <v>188.38</v>
      </c>
      <c r="CJ7" s="24">
        <v>185.98</v>
      </c>
      <c r="CK7" s="24">
        <v>187.11</v>
      </c>
      <c r="CL7" s="24">
        <v>138.75</v>
      </c>
      <c r="CM7" s="24" t="s">
        <v>101</v>
      </c>
      <c r="CN7" s="24" t="s">
        <v>101</v>
      </c>
      <c r="CO7" s="24" t="s">
        <v>101</v>
      </c>
      <c r="CP7" s="24" t="s">
        <v>101</v>
      </c>
      <c r="CQ7" s="24" t="s">
        <v>101</v>
      </c>
      <c r="CR7" s="24" t="s">
        <v>101</v>
      </c>
      <c r="CS7" s="24">
        <v>50.53</v>
      </c>
      <c r="CT7" s="24">
        <v>51.42</v>
      </c>
      <c r="CU7" s="24">
        <v>48.95</v>
      </c>
      <c r="CV7" s="24">
        <v>49.28</v>
      </c>
      <c r="CW7" s="24">
        <v>58.94</v>
      </c>
      <c r="CX7" s="24" t="s">
        <v>101</v>
      </c>
      <c r="CY7" s="24">
        <v>72.19</v>
      </c>
      <c r="CZ7" s="24">
        <v>72.569999999999993</v>
      </c>
      <c r="DA7" s="24">
        <v>73.69</v>
      </c>
      <c r="DB7" s="24">
        <v>74.87</v>
      </c>
      <c r="DC7" s="24" t="s">
        <v>101</v>
      </c>
      <c r="DD7" s="24">
        <v>82.08</v>
      </c>
      <c r="DE7" s="24">
        <v>81.34</v>
      </c>
      <c r="DF7" s="24">
        <v>81.14</v>
      </c>
      <c r="DG7" s="24">
        <v>79.7</v>
      </c>
      <c r="DH7" s="24">
        <v>95.91</v>
      </c>
      <c r="DI7" s="24" t="s">
        <v>101</v>
      </c>
      <c r="DJ7" s="24">
        <v>26.57</v>
      </c>
      <c r="DK7" s="24">
        <v>27.86</v>
      </c>
      <c r="DL7" s="24">
        <v>28.99</v>
      </c>
      <c r="DM7" s="24">
        <v>29.98</v>
      </c>
      <c r="DN7" s="24" t="s">
        <v>101</v>
      </c>
      <c r="DO7" s="24">
        <v>12.7</v>
      </c>
      <c r="DP7" s="24">
        <v>14.65</v>
      </c>
      <c r="DQ7" s="24">
        <v>16.11</v>
      </c>
      <c r="DR7" s="24">
        <v>17.05</v>
      </c>
      <c r="DS7" s="24">
        <v>41.09</v>
      </c>
      <c r="DT7" s="24" t="s">
        <v>101</v>
      </c>
      <c r="DU7" s="24">
        <v>0</v>
      </c>
      <c r="DV7" s="24">
        <v>0</v>
      </c>
      <c r="DW7" s="24">
        <v>0</v>
      </c>
      <c r="DX7" s="24">
        <v>0</v>
      </c>
      <c r="DY7" s="24" t="s">
        <v>101</v>
      </c>
      <c r="DZ7" s="24">
        <v>0</v>
      </c>
      <c r="EA7" s="24">
        <v>0.1</v>
      </c>
      <c r="EB7" s="24">
        <v>0.17</v>
      </c>
      <c r="EC7" s="24">
        <v>0.22</v>
      </c>
      <c r="ED7" s="24">
        <v>8.68</v>
      </c>
      <c r="EE7" s="24" t="s">
        <v>101</v>
      </c>
      <c r="EF7" s="24">
        <v>0</v>
      </c>
      <c r="EG7" s="24">
        <v>0.09</v>
      </c>
      <c r="EH7" s="24">
        <v>0.09</v>
      </c>
      <c r="EI7" s="24">
        <v>0.08</v>
      </c>
      <c r="EJ7" s="24" t="s">
        <v>101</v>
      </c>
      <c r="EK7" s="24">
        <v>1.65</v>
      </c>
      <c r="EL7" s="24">
        <v>0.14000000000000001</v>
      </c>
      <c r="EM7" s="24">
        <v>0.08</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2025-02-05T00:08:22Z</cp:lastPrinted>
  <dcterms:created xsi:type="dcterms:W3CDTF">2025-01-24T06:59:32Z</dcterms:created>
  <dcterms:modified xsi:type="dcterms:W3CDTF">2025-02-27T08:02:39Z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2025-02-04T13:20:34Z</vt:filetime>
  </property>
</Properties>
</file>