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96A9923F-C424-4336-8B61-E722798E8078}" xr6:coauthVersionLast="47" xr6:coauthVersionMax="47" xr10:uidLastSave="{00000000-0000-0000-0000-000000000000}"/>
  <workbookProtection workbookAlgorithmName="SHA-512" workbookHashValue="PWQVJBE8WIxIQOCzNIpSPkskyUByF5h4K6OMJGNWNNBMpq0QVM47eBaqHIE//D7deODMBxDn7jEIoWOnUDtgfA==" workbookSaltValue="ig5WY0zjG3HbW9Pj9Jsg4A==" workbookSpinCount="100000" lockStructure="1"/>
  <bookViews>
    <workbookView xWindow="-110" yWindow="-110" windowWidth="19420" windowHeight="104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S6" i="5"/>
  <c r="AL8" i="4" s="1"/>
  <c r="R6" i="5"/>
  <c r="Q6" i="5"/>
  <c r="W10" i="4" s="1"/>
  <c r="P6" i="5"/>
  <c r="P10" i="4" s="1"/>
  <c r="O6" i="5"/>
  <c r="I10" i="4" s="1"/>
  <c r="N6" i="5"/>
  <c r="M6" i="5"/>
  <c r="L6" i="5"/>
  <c r="K6" i="5"/>
  <c r="P8" i="4" s="1"/>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H85" i="4"/>
  <c r="F85" i="4"/>
  <c r="E85" i="4"/>
  <c r="BB10" i="4"/>
  <c r="AD10" i="4"/>
  <c r="B10" i="4"/>
  <c r="AT8" i="4"/>
  <c r="AD8" i="4"/>
  <c r="W8" i="4"/>
  <c r="I8" i="4"/>
  <c r="B6" i="4"/>
</calcChain>
</file>

<file path=xl/sharedStrings.xml><?xml version="1.0" encoding="utf-8"?>
<sst xmlns="http://schemas.openxmlformats.org/spreadsheetml/2006/main" count="253" uniqueCount="115">
  <si>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</si>
  <si>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</si>
  <si>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</si>
  <si>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</si>
  <si>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</si>
  <si>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</si>
  <si>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</si>
  <si>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</si>
  <si>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</si>
  <si>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</si>
  <si>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</si>
  <si>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</si>
  <si>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</si>
  <si>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</si>
  <si>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</si>
  <si>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</si>
  <si>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</si>
  <si>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</si>
  <si>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</si>
  <si>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</si>
  <si>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</si>
  <si>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</si>
  <si>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</si>
  <si>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</si>
  <si>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</si>
  <si>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</si>
  <si>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</si>
  <si>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</si>
  <si>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</si>
  <si>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</si>
  <si>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</si>
  <si>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</si>
  <si>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</si>
  <si>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</si>
  <si>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</si>
  <si>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</si>
  <si>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</si>
  <si>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</si>
  <si>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</si>
  <si>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</si>
  <si>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</si>
  <si>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</si>
  <si>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</si>
  <si>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</si>
  <si>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</si>
  <si>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</si>
  <si>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</si>
  <si>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</si>
  <si>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</si>
  <si>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</si>
  <si>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</si>
  <si>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</si>
  <si>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</si>
  <si>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</si>
  <si>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</si>
  <si>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</si>
  <si>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</si>
  <si>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</si>
  <si>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</si>
  <si>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</si>
  <si>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</si>
  <si>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</si>
  <si>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</si>
  <si>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</si>
  <si>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</si>
  <si>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</si>
  <si>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</si>
  <si>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</si>
  <si>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</si>
  <si>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</si>
  <si>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</si>
  <si>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</si>
  <si>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</si>
  <si>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</si>
  <si>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</si>
  <si>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</si>
  <si>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</si>
  <si>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</si>
  <si>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</si>
  <si>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</si>
  <si>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</si>
  <si>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</si>
  <si>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</si>
  <si>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</si>
  <si>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</si>
  <si>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</si>
  <si>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</si>
  <si>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</si>
  <si>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</si>
  <si>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</si>
  <si>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</si>
  <si>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</si>
  <si>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</si>
  <si>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</si>
  <si>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</si>
  <si>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</si>
  <si>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渋川市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</si>
  <si>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</si>
  <si>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</si>
  <si>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</si>
  <si>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</si>
  <si>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</si>
  <si>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</si>
  <si>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</si>
  <si>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</si>
  <si>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</si>
  <si>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</si>
  <si>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</si>
  <si>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</si>
  <si>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</si>
  <si>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</si>
  <si>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</si>
  <si>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
　類似団体平均値を下回ってはいるが、計画的な更新が必要となる。
②管渠老朽化率
　類似団体平均値を上回っている。ストックマネジメント計画により更新を行っている。
③管渠改善率
　老朽化を示す指標は0.00％であるが、伊香保地区の2処理場のうち1処理場（昭和40年度供用開始、55年経過）の更新に着手しており、施設整備費が事業を圧迫している。</t>
    <phoneticPr fontId="4"/>
  </si>
  <si>
    <t>　昭和34年度に事業着手し、昭和41年度に供用開始した事業で、旧市地域（渋川地区）において新規管路布設を推進している事業である。
　最も供用開始が早い伊香保地区において、2処理場のうち1処理場（昭和40年度供用開始、55年経過）の更新に着手しており、施設整備費が事業を圧迫していることから、残る1処理場（昭和51年度供用開始、44年経過）の更新においては、費用対効果を勘案した施設のあり方等も含めた検討が必要である。
　下水道使用料では維持管理費が賄えていないことから、令和7年度に使用料改定を行う予定であるが、今後も更なる使用料改定や経費削減等が必要な時期となっている。
　少子高齢化、人口減少、高齢単身世帯の増加により、区域見直し以外の接続数の増加は見込めないことから、新興住宅地区などの区域見直しが必要である。</t>
    <rPh sb="235" eb="237">
      <t>レイワ</t>
    </rPh>
    <rPh sb="238" eb="240">
      <t>ネンド</t>
    </rPh>
    <rPh sb="247" eb="248">
      <t>オコナ</t>
    </rPh>
    <rPh sb="249" eb="251">
      <t>ヨテイ</t>
    </rPh>
    <rPh sb="256" eb="258">
      <t>コンゴ</t>
    </rPh>
    <rPh sb="259" eb="260">
      <t>サラ</t>
    </rPh>
    <rPh sb="262" eb="265">
      <t>シヨウリョウ</t>
    </rPh>
    <rPh sb="265" eb="267">
      <t>カイテイ</t>
    </rPh>
    <rPh sb="268" eb="270">
      <t>ケイヒ</t>
    </rPh>
    <rPh sb="270" eb="272">
      <t>サクゲン</t>
    </rPh>
    <rPh sb="272" eb="273">
      <t>トウ</t>
    </rPh>
    <phoneticPr fontId="4"/>
  </si>
  <si>
    <t>①経常収支比率
　経常収支比率は100%を上回っているが、営業損失が発生していることから、一般会計繰入金に頼った経営となっている。
　施設整備を推進しているが、使用料収入が頭打ちとなっている。令和7年度に使用料改定を行う予定であるが、今後も経営改善に向けた取組が必要である。
②累積欠損金比率
　欠損金は発生していないが、汚水処理費は増加傾向にあるので、今後も注意が必要である。
③流動比率
　類似団体平均値や100%を下回ってはいるが、流動負債には施設整備や建設改良費等にあてた企業債等が含まれているため、今後、使用料による回収が見込まれる。
④企業債残高対事業規模比率
　類似団体平均値の2倍以上となっている。
　施設整備を推進しているため、継続して借入を行っているが、残高は減少傾向にある。
⑤経費回収率
　類似団体平均値を下回っている。
　施設整備を推進していることから、接続件数は増加しており、有収水量増となっている。このため、使用料収入は僅かに増加しているが、営業支出が増加していることから一般会計繰入金に依存している。
⑥汚水処理原価
　類似団体平均値を下回っている。
　年間有収水量は増加しており、それに伴い維持管理費も増加している。このため、今後も汚水処理原価は上昇していくと予想されるので経費削減等の改善が必要である。
⑦施設利用率
　類似団体平均値を上回っている。
　これは、施設整備を推進しているためであり、年間有収水量が増加傾向となってきている。今後、施設利用率は上昇することが見込まれる。
⑧水洗化率
　類似団体平均値を下回っているが、施設整備を推進していることから、現在水洗便所設置済人口は増加、現在処理区域内人口も増加しており、今後は僅かながら上昇が予想される。</t>
    <rPh sb="86" eb="88">
      <t>アタマウ</t>
    </rPh>
    <rPh sb="96" eb="98">
      <t>レイワ</t>
    </rPh>
    <rPh sb="99" eb="101">
      <t>ネンド</t>
    </rPh>
    <rPh sb="108" eb="109">
      <t>オコナ</t>
    </rPh>
    <rPh sb="110" eb="112">
      <t>ヨテイ</t>
    </rPh>
    <rPh sb="117" eb="119">
      <t>コンゴ</t>
    </rPh>
    <rPh sb="125" eb="126">
      <t>ム</t>
    </rPh>
    <rPh sb="128" eb="129">
      <t>ト</t>
    </rPh>
    <rPh sb="129" eb="130">
      <t>ク</t>
    </rPh>
    <rPh sb="425" eb="426">
      <t>ワズ</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</si>
</sst>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5330-4E20-84DE-E785B1C5A84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0.15</c:v>
                </c:pt>
                <c:pt idx="2">
                  <c:v>0.15</c:v>
                </c:pt>
                <c:pt idx="3">
                  <c:v>0.12</c:v>
                </c:pt>
                <c:pt idx="4">
                  <c:v>0.09</c:v>
                </c:pt>
              </c:numCache>
            </c:numRef>
          </c:val>
          <c:smooth val="0"/>
          <c:extLst>
            <c:ext xmlns:c16="http://schemas.microsoft.com/office/drawing/2014/chart" uri="{C3380CC4-5D6E-409C-BE32-E72D297353CC}">
              <c16:uniqueId val="{00000001-5330-4E20-84DE-E785B1C5A84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46.21</c:v>
                </c:pt>
                <c:pt idx="2">
                  <c:v>58.27</c:v>
                </c:pt>
                <c:pt idx="3">
                  <c:v>68.25</c:v>
                </c:pt>
                <c:pt idx="4">
                  <c:v>65.09</c:v>
                </c:pt>
              </c:numCache>
            </c:numRef>
          </c:val>
          <c:extLst>
            <c:ext xmlns:c16="http://schemas.microsoft.com/office/drawing/2014/chart" uri="{C3380CC4-5D6E-409C-BE32-E72D297353CC}">
              <c16:uniqueId val="{00000000-B90C-434F-9891-1308F6FAAB3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56.72</c:v>
                </c:pt>
                <c:pt idx="2">
                  <c:v>56.43</c:v>
                </c:pt>
                <c:pt idx="3">
                  <c:v>55.82</c:v>
                </c:pt>
                <c:pt idx="4">
                  <c:v>56.51</c:v>
                </c:pt>
              </c:numCache>
            </c:numRef>
          </c:val>
          <c:smooth val="0"/>
          <c:extLst>
            <c:ext xmlns:c16="http://schemas.microsoft.com/office/drawing/2014/chart" uri="{C3380CC4-5D6E-409C-BE32-E72D297353CC}">
              <c16:uniqueId val="{00000001-B90C-434F-9891-1308F6FAAB3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81.86</c:v>
                </c:pt>
                <c:pt idx="2">
                  <c:v>82.47</c:v>
                </c:pt>
                <c:pt idx="3">
                  <c:v>82.24</c:v>
                </c:pt>
                <c:pt idx="4">
                  <c:v>82.71</c:v>
                </c:pt>
              </c:numCache>
            </c:numRef>
          </c:val>
          <c:extLst>
            <c:ext xmlns:c16="http://schemas.microsoft.com/office/drawing/2014/chart" uri="{C3380CC4-5D6E-409C-BE32-E72D297353CC}">
              <c16:uniqueId val="{00000000-49D4-43C2-8D35-954D889A6E4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90.72</c:v>
                </c:pt>
                <c:pt idx="2">
                  <c:v>91.07</c:v>
                </c:pt>
                <c:pt idx="3">
                  <c:v>90.67</c:v>
                </c:pt>
                <c:pt idx="4">
                  <c:v>90.62</c:v>
                </c:pt>
              </c:numCache>
            </c:numRef>
          </c:val>
          <c:smooth val="0"/>
          <c:extLst>
            <c:ext xmlns:c16="http://schemas.microsoft.com/office/drawing/2014/chart" uri="{C3380CC4-5D6E-409C-BE32-E72D297353CC}">
              <c16:uniqueId val="{00000001-49D4-43C2-8D35-954D889A6E4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114.5</c:v>
                </c:pt>
                <c:pt idx="2">
                  <c:v>98.12</c:v>
                </c:pt>
                <c:pt idx="3">
                  <c:v>102.27</c:v>
                </c:pt>
                <c:pt idx="4">
                  <c:v>104.31</c:v>
                </c:pt>
              </c:numCache>
            </c:numRef>
          </c:val>
          <c:extLst>
            <c:ext xmlns:c16="http://schemas.microsoft.com/office/drawing/2014/chart" uri="{C3380CC4-5D6E-409C-BE32-E72D297353CC}">
              <c16:uniqueId val="{00000000-F744-4037-96CC-55D6BA11650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106.5</c:v>
                </c:pt>
                <c:pt idx="2">
                  <c:v>106.22</c:v>
                </c:pt>
                <c:pt idx="3">
                  <c:v>107.01</c:v>
                </c:pt>
                <c:pt idx="4">
                  <c:v>106.53</c:v>
                </c:pt>
              </c:numCache>
            </c:numRef>
          </c:val>
          <c:smooth val="0"/>
          <c:extLst>
            <c:ext xmlns:c16="http://schemas.microsoft.com/office/drawing/2014/chart" uri="{C3380CC4-5D6E-409C-BE32-E72D297353CC}">
              <c16:uniqueId val="{00000001-F744-4037-96CC-55D6BA11650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3.11</c:v>
                </c:pt>
                <c:pt idx="2">
                  <c:v>5.81</c:v>
                </c:pt>
                <c:pt idx="3">
                  <c:v>8.66</c:v>
                </c:pt>
                <c:pt idx="4">
                  <c:v>11.43</c:v>
                </c:pt>
              </c:numCache>
            </c:numRef>
          </c:val>
          <c:extLst>
            <c:ext xmlns:c16="http://schemas.microsoft.com/office/drawing/2014/chart" uri="{C3380CC4-5D6E-409C-BE32-E72D297353CC}">
              <c16:uniqueId val="{00000000-E6D4-41C6-A025-97C4EB2420C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20.78</c:v>
                </c:pt>
                <c:pt idx="2">
                  <c:v>23.54</c:v>
                </c:pt>
                <c:pt idx="3">
                  <c:v>25.86</c:v>
                </c:pt>
                <c:pt idx="4">
                  <c:v>26.9</c:v>
                </c:pt>
              </c:numCache>
            </c:numRef>
          </c:val>
          <c:smooth val="0"/>
          <c:extLst>
            <c:ext xmlns:c16="http://schemas.microsoft.com/office/drawing/2014/chart" uri="{C3380CC4-5D6E-409C-BE32-E72D297353CC}">
              <c16:uniqueId val="{00000001-E6D4-41C6-A025-97C4EB2420C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2.93</c:v>
                </c:pt>
                <c:pt idx="2">
                  <c:v>3.81</c:v>
                </c:pt>
                <c:pt idx="3">
                  <c:v>3.85</c:v>
                </c:pt>
                <c:pt idx="4">
                  <c:v>3.83</c:v>
                </c:pt>
              </c:numCache>
            </c:numRef>
          </c:val>
          <c:extLst>
            <c:ext xmlns:c16="http://schemas.microsoft.com/office/drawing/2014/chart" uri="{C3380CC4-5D6E-409C-BE32-E72D297353CC}">
              <c16:uniqueId val="{00000000-05A1-4B41-A4DE-95E5E89DC4D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1.34</c:v>
                </c:pt>
                <c:pt idx="2">
                  <c:v>1.5</c:v>
                </c:pt>
                <c:pt idx="3">
                  <c:v>1.4</c:v>
                </c:pt>
                <c:pt idx="4">
                  <c:v>2.08</c:v>
                </c:pt>
              </c:numCache>
            </c:numRef>
          </c:val>
          <c:smooth val="0"/>
          <c:extLst>
            <c:ext xmlns:c16="http://schemas.microsoft.com/office/drawing/2014/chart" uri="{C3380CC4-5D6E-409C-BE32-E72D297353CC}">
              <c16:uniqueId val="{00000001-05A1-4B41-A4DE-95E5E89DC4D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0D89-4847-9D55-D7DB8BEC168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18.36</c:v>
                </c:pt>
                <c:pt idx="2">
                  <c:v>18.010000000000002</c:v>
                </c:pt>
                <c:pt idx="3">
                  <c:v>23.86</c:v>
                </c:pt>
                <c:pt idx="4">
                  <c:v>18.41</c:v>
                </c:pt>
              </c:numCache>
            </c:numRef>
          </c:val>
          <c:smooth val="0"/>
          <c:extLst>
            <c:ext xmlns:c16="http://schemas.microsoft.com/office/drawing/2014/chart" uri="{C3380CC4-5D6E-409C-BE32-E72D297353CC}">
              <c16:uniqueId val="{00000001-0D89-4847-9D55-D7DB8BEC168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24.21</c:v>
                </c:pt>
                <c:pt idx="2">
                  <c:v>41.12</c:v>
                </c:pt>
                <c:pt idx="3">
                  <c:v>47.01</c:v>
                </c:pt>
                <c:pt idx="4">
                  <c:v>62.4</c:v>
                </c:pt>
              </c:numCache>
            </c:numRef>
          </c:val>
          <c:extLst>
            <c:ext xmlns:c16="http://schemas.microsoft.com/office/drawing/2014/chart" uri="{C3380CC4-5D6E-409C-BE32-E72D297353CC}">
              <c16:uniqueId val="{00000000-8197-4353-A6C7-7090171665F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55.6</c:v>
                </c:pt>
                <c:pt idx="2">
                  <c:v>59.4</c:v>
                </c:pt>
                <c:pt idx="3">
                  <c:v>68.27</c:v>
                </c:pt>
                <c:pt idx="4">
                  <c:v>74.790000000000006</c:v>
                </c:pt>
              </c:numCache>
            </c:numRef>
          </c:val>
          <c:smooth val="0"/>
          <c:extLst>
            <c:ext xmlns:c16="http://schemas.microsoft.com/office/drawing/2014/chart" uri="{C3380CC4-5D6E-409C-BE32-E72D297353CC}">
              <c16:uniqueId val="{00000001-8197-4353-A6C7-7090171665F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2147.7399999999998</c:v>
                </c:pt>
                <c:pt idx="2">
                  <c:v>2169.88</c:v>
                </c:pt>
                <c:pt idx="3">
                  <c:v>2057.2600000000002</c:v>
                </c:pt>
                <c:pt idx="4">
                  <c:v>2018.6</c:v>
                </c:pt>
              </c:numCache>
            </c:numRef>
          </c:val>
          <c:extLst>
            <c:ext xmlns:c16="http://schemas.microsoft.com/office/drawing/2014/chart" uri="{C3380CC4-5D6E-409C-BE32-E72D297353CC}">
              <c16:uniqueId val="{00000000-4C7A-4DC4-88B7-431049721ED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789.08</c:v>
                </c:pt>
                <c:pt idx="2">
                  <c:v>747.84</c:v>
                </c:pt>
                <c:pt idx="3">
                  <c:v>804.98</c:v>
                </c:pt>
                <c:pt idx="4">
                  <c:v>767.56</c:v>
                </c:pt>
              </c:numCache>
            </c:numRef>
          </c:val>
          <c:smooth val="0"/>
          <c:extLst>
            <c:ext xmlns:c16="http://schemas.microsoft.com/office/drawing/2014/chart" uri="{C3380CC4-5D6E-409C-BE32-E72D297353CC}">
              <c16:uniqueId val="{00000001-4C7A-4DC4-88B7-431049721ED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60.45</c:v>
                </c:pt>
                <c:pt idx="2">
                  <c:v>61.52</c:v>
                </c:pt>
                <c:pt idx="3">
                  <c:v>61.03</c:v>
                </c:pt>
                <c:pt idx="4">
                  <c:v>60.8</c:v>
                </c:pt>
              </c:numCache>
            </c:numRef>
          </c:val>
          <c:extLst>
            <c:ext xmlns:c16="http://schemas.microsoft.com/office/drawing/2014/chart" uri="{C3380CC4-5D6E-409C-BE32-E72D297353CC}">
              <c16:uniqueId val="{00000000-F423-46CF-B828-699455E7F1D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88.25</c:v>
                </c:pt>
                <c:pt idx="2">
                  <c:v>90.17</c:v>
                </c:pt>
                <c:pt idx="3">
                  <c:v>88.71</c:v>
                </c:pt>
                <c:pt idx="4">
                  <c:v>90.23</c:v>
                </c:pt>
              </c:numCache>
            </c:numRef>
          </c:val>
          <c:smooth val="0"/>
          <c:extLst>
            <c:ext xmlns:c16="http://schemas.microsoft.com/office/drawing/2014/chart" uri="{C3380CC4-5D6E-409C-BE32-E72D297353CC}">
              <c16:uniqueId val="{00000001-F423-46CF-B828-699455E7F1D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110.07</c:v>
                </c:pt>
                <c:pt idx="2">
                  <c:v>108.5</c:v>
                </c:pt>
                <c:pt idx="3">
                  <c:v>111.48</c:v>
                </c:pt>
                <c:pt idx="4">
                  <c:v>112.86</c:v>
                </c:pt>
              </c:numCache>
            </c:numRef>
          </c:val>
          <c:extLst>
            <c:ext xmlns:c16="http://schemas.microsoft.com/office/drawing/2014/chart" uri="{C3380CC4-5D6E-409C-BE32-E72D297353CC}">
              <c16:uniqueId val="{00000000-5B04-4AE3-8621-CEF0614326A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176.37</c:v>
                </c:pt>
                <c:pt idx="2">
                  <c:v>173.17</c:v>
                </c:pt>
                <c:pt idx="3">
                  <c:v>174.8</c:v>
                </c:pt>
                <c:pt idx="4">
                  <c:v>170.2</c:v>
                </c:pt>
              </c:numCache>
            </c:numRef>
          </c:val>
          <c:smooth val="0"/>
          <c:extLst>
            <c:ext xmlns:c16="http://schemas.microsoft.com/office/drawing/2014/chart" uri="{C3380CC4-5D6E-409C-BE32-E72D297353CC}">
              <c16:uniqueId val="{00000001-5B04-4AE3-8621-CEF0614326A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群馬県　渋川市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Cc1</v>
      </c>
      <c r="X8" s="39"/>
      <c r="Y8" s="39"/>
      <c r="Z8" s="39"/>
      <c r="AA8" s="39"/>
      <c r="AB8" s="39"/>
      <c r="AC8" s="39"/>
      <c r="AD8" s="40" t="str">
        <f>データ!$M$6</f>
        <v>非設置</v>
      </c>
      <c r="AE8" s="40"/>
      <c r="AF8" s="40"/>
      <c r="AG8" s="40"/>
      <c r="AH8" s="40"/>
      <c r="AI8" s="40"/>
      <c r="AJ8" s="40"/>
      <c r="AK8" s="3"/>
      <c r="AL8" s="41">
        <f>データ!S6</f>
        <v>73068</v>
      </c>
      <c r="AM8" s="41"/>
      <c r="AN8" s="41"/>
      <c r="AO8" s="41"/>
      <c r="AP8" s="41"/>
      <c r="AQ8" s="41"/>
      <c r="AR8" s="41"/>
      <c r="AS8" s="41"/>
      <c r="AT8" s="34">
        <f>データ!T6</f>
        <v>240.27</v>
      </c>
      <c r="AU8" s="34"/>
      <c r="AV8" s="34"/>
      <c r="AW8" s="34"/>
      <c r="AX8" s="34"/>
      <c r="AY8" s="34"/>
      <c r="AZ8" s="34"/>
      <c r="BA8" s="34"/>
      <c r="BB8" s="34">
        <f>データ!U6</f>
        <v>304.11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51.42</v>
      </c>
      <c r="J10" s="34"/>
      <c r="K10" s="34"/>
      <c r="L10" s="34"/>
      <c r="M10" s="34"/>
      <c r="N10" s="34"/>
      <c r="O10" s="34"/>
      <c r="P10" s="34">
        <f>データ!P6</f>
        <v>32.97</v>
      </c>
      <c r="Q10" s="34"/>
      <c r="R10" s="34"/>
      <c r="S10" s="34"/>
      <c r="T10" s="34"/>
      <c r="U10" s="34"/>
      <c r="V10" s="34"/>
      <c r="W10" s="34">
        <f>データ!Q6</f>
        <v>100</v>
      </c>
      <c r="X10" s="34"/>
      <c r="Y10" s="34"/>
      <c r="Z10" s="34"/>
      <c r="AA10" s="34"/>
      <c r="AB10" s="34"/>
      <c r="AC10" s="34"/>
      <c r="AD10" s="41">
        <f>データ!R6</f>
        <v>2013</v>
      </c>
      <c r="AE10" s="41"/>
      <c r="AF10" s="41"/>
      <c r="AG10" s="41"/>
      <c r="AH10" s="41"/>
      <c r="AI10" s="41"/>
      <c r="AJ10" s="41"/>
      <c r="AK10" s="2"/>
      <c r="AL10" s="41">
        <f>データ!V6</f>
        <v>23938</v>
      </c>
      <c r="AM10" s="41"/>
      <c r="AN10" s="41"/>
      <c r="AO10" s="41"/>
      <c r="AP10" s="41"/>
      <c r="AQ10" s="41"/>
      <c r="AR10" s="41"/>
      <c r="AS10" s="41"/>
      <c r="AT10" s="34">
        <f>データ!W6</f>
        <v>9.41</v>
      </c>
      <c r="AU10" s="34"/>
      <c r="AV10" s="34"/>
      <c r="AW10" s="34"/>
      <c r="AX10" s="34"/>
      <c r="AY10" s="34"/>
      <c r="AZ10" s="34"/>
      <c r="BA10" s="34"/>
      <c r="BB10" s="34">
        <f>データ!X6</f>
        <v>2543.89</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112</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6" t="s">
        <v>113</v>
      </c>
      <c r="BM66" s="77"/>
      <c r="BN66" s="77"/>
      <c r="BO66" s="77"/>
      <c r="BP66" s="77"/>
      <c r="BQ66" s="77"/>
      <c r="BR66" s="77"/>
      <c r="BS66" s="77"/>
      <c r="BT66" s="77"/>
      <c r="BU66" s="77"/>
      <c r="BV66" s="77"/>
      <c r="BW66" s="77"/>
      <c r="BX66" s="77"/>
      <c r="BY66" s="77"/>
      <c r="BZ66" s="7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6"/>
      <c r="BM67" s="77"/>
      <c r="BN67" s="77"/>
      <c r="BO67" s="77"/>
      <c r="BP67" s="77"/>
      <c r="BQ67" s="77"/>
      <c r="BR67" s="77"/>
      <c r="BS67" s="77"/>
      <c r="BT67" s="77"/>
      <c r="BU67" s="77"/>
      <c r="BV67" s="77"/>
      <c r="BW67" s="77"/>
      <c r="BX67" s="77"/>
      <c r="BY67" s="77"/>
      <c r="BZ67" s="7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6"/>
      <c r="BM68" s="77"/>
      <c r="BN68" s="77"/>
      <c r="BO68" s="77"/>
      <c r="BP68" s="77"/>
      <c r="BQ68" s="77"/>
      <c r="BR68" s="77"/>
      <c r="BS68" s="77"/>
      <c r="BT68" s="77"/>
      <c r="BU68" s="77"/>
      <c r="BV68" s="77"/>
      <c r="BW68" s="77"/>
      <c r="BX68" s="77"/>
      <c r="BY68" s="77"/>
      <c r="BZ68" s="7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6"/>
      <c r="BM69" s="77"/>
      <c r="BN69" s="77"/>
      <c r="BO69" s="77"/>
      <c r="BP69" s="77"/>
      <c r="BQ69" s="77"/>
      <c r="BR69" s="77"/>
      <c r="BS69" s="77"/>
      <c r="BT69" s="77"/>
      <c r="BU69" s="77"/>
      <c r="BV69" s="77"/>
      <c r="BW69" s="77"/>
      <c r="BX69" s="77"/>
      <c r="BY69" s="77"/>
      <c r="BZ69" s="7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6"/>
      <c r="BM70" s="77"/>
      <c r="BN70" s="77"/>
      <c r="BO70" s="77"/>
      <c r="BP70" s="77"/>
      <c r="BQ70" s="77"/>
      <c r="BR70" s="77"/>
      <c r="BS70" s="77"/>
      <c r="BT70" s="77"/>
      <c r="BU70" s="77"/>
      <c r="BV70" s="77"/>
      <c r="BW70" s="77"/>
      <c r="BX70" s="77"/>
      <c r="BY70" s="77"/>
      <c r="BZ70" s="7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6"/>
      <c r="BM71" s="77"/>
      <c r="BN71" s="77"/>
      <c r="BO71" s="77"/>
      <c r="BP71" s="77"/>
      <c r="BQ71" s="77"/>
      <c r="BR71" s="77"/>
      <c r="BS71" s="77"/>
      <c r="BT71" s="77"/>
      <c r="BU71" s="77"/>
      <c r="BV71" s="77"/>
      <c r="BW71" s="77"/>
      <c r="BX71" s="77"/>
      <c r="BY71" s="77"/>
      <c r="BZ71" s="7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6"/>
      <c r="BM72" s="77"/>
      <c r="BN72" s="77"/>
      <c r="BO72" s="77"/>
      <c r="BP72" s="77"/>
      <c r="BQ72" s="77"/>
      <c r="BR72" s="77"/>
      <c r="BS72" s="77"/>
      <c r="BT72" s="77"/>
      <c r="BU72" s="77"/>
      <c r="BV72" s="77"/>
      <c r="BW72" s="77"/>
      <c r="BX72" s="77"/>
      <c r="BY72" s="77"/>
      <c r="BZ72" s="7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6"/>
      <c r="BM73" s="77"/>
      <c r="BN73" s="77"/>
      <c r="BO73" s="77"/>
      <c r="BP73" s="77"/>
      <c r="BQ73" s="77"/>
      <c r="BR73" s="77"/>
      <c r="BS73" s="77"/>
      <c r="BT73" s="77"/>
      <c r="BU73" s="77"/>
      <c r="BV73" s="77"/>
      <c r="BW73" s="77"/>
      <c r="BX73" s="77"/>
      <c r="BY73" s="77"/>
      <c r="BZ73" s="7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6"/>
      <c r="BM74" s="77"/>
      <c r="BN74" s="77"/>
      <c r="BO74" s="77"/>
      <c r="BP74" s="77"/>
      <c r="BQ74" s="77"/>
      <c r="BR74" s="77"/>
      <c r="BS74" s="77"/>
      <c r="BT74" s="77"/>
      <c r="BU74" s="77"/>
      <c r="BV74" s="77"/>
      <c r="BW74" s="77"/>
      <c r="BX74" s="77"/>
      <c r="BY74" s="77"/>
      <c r="BZ74" s="7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6"/>
      <c r="BM75" s="77"/>
      <c r="BN75" s="77"/>
      <c r="BO75" s="77"/>
      <c r="BP75" s="77"/>
      <c r="BQ75" s="77"/>
      <c r="BR75" s="77"/>
      <c r="BS75" s="77"/>
      <c r="BT75" s="77"/>
      <c r="BU75" s="77"/>
      <c r="BV75" s="77"/>
      <c r="BW75" s="77"/>
      <c r="BX75" s="77"/>
      <c r="BY75" s="77"/>
      <c r="BZ75" s="7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6"/>
      <c r="BM76" s="77"/>
      <c r="BN76" s="77"/>
      <c r="BO76" s="77"/>
      <c r="BP76" s="77"/>
      <c r="BQ76" s="77"/>
      <c r="BR76" s="77"/>
      <c r="BS76" s="77"/>
      <c r="BT76" s="77"/>
      <c r="BU76" s="77"/>
      <c r="BV76" s="77"/>
      <c r="BW76" s="77"/>
      <c r="BX76" s="77"/>
      <c r="BY76" s="77"/>
      <c r="BZ76" s="7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6"/>
      <c r="BM77" s="77"/>
      <c r="BN77" s="77"/>
      <c r="BO77" s="77"/>
      <c r="BP77" s="77"/>
      <c r="BQ77" s="77"/>
      <c r="BR77" s="77"/>
      <c r="BS77" s="77"/>
      <c r="BT77" s="77"/>
      <c r="BU77" s="77"/>
      <c r="BV77" s="77"/>
      <c r="BW77" s="77"/>
      <c r="BX77" s="77"/>
      <c r="BY77" s="77"/>
      <c r="BZ77" s="7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6"/>
      <c r="BM78" s="77"/>
      <c r="BN78" s="77"/>
      <c r="BO78" s="77"/>
      <c r="BP78" s="77"/>
      <c r="BQ78" s="77"/>
      <c r="BR78" s="77"/>
      <c r="BS78" s="77"/>
      <c r="BT78" s="77"/>
      <c r="BU78" s="77"/>
      <c r="BV78" s="77"/>
      <c r="BW78" s="77"/>
      <c r="BX78" s="77"/>
      <c r="BY78" s="77"/>
      <c r="BZ78" s="7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6"/>
      <c r="BM79" s="77"/>
      <c r="BN79" s="77"/>
      <c r="BO79" s="77"/>
      <c r="BP79" s="77"/>
      <c r="BQ79" s="77"/>
      <c r="BR79" s="77"/>
      <c r="BS79" s="77"/>
      <c r="BT79" s="77"/>
      <c r="BU79" s="77"/>
      <c r="BV79" s="77"/>
      <c r="BW79" s="77"/>
      <c r="BX79" s="77"/>
      <c r="BY79" s="77"/>
      <c r="BZ79" s="7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6"/>
      <c r="BM80" s="77"/>
      <c r="BN80" s="77"/>
      <c r="BO80" s="77"/>
      <c r="BP80" s="77"/>
      <c r="BQ80" s="77"/>
      <c r="BR80" s="77"/>
      <c r="BS80" s="77"/>
      <c r="BT80" s="77"/>
      <c r="BU80" s="77"/>
      <c r="BV80" s="77"/>
      <c r="BW80" s="77"/>
      <c r="BX80" s="77"/>
      <c r="BY80" s="77"/>
      <c r="BZ80" s="7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6"/>
      <c r="BM81" s="77"/>
      <c r="BN81" s="77"/>
      <c r="BO81" s="77"/>
      <c r="BP81" s="77"/>
      <c r="BQ81" s="77"/>
      <c r="BR81" s="77"/>
      <c r="BS81" s="77"/>
      <c r="BT81" s="77"/>
      <c r="BU81" s="77"/>
      <c r="BV81" s="77"/>
      <c r="BW81" s="77"/>
      <c r="BX81" s="77"/>
      <c r="BY81" s="77"/>
      <c r="BZ81" s="7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9"/>
      <c r="BM82" s="80"/>
      <c r="BN82" s="80"/>
      <c r="BO82" s="80"/>
      <c r="BP82" s="80"/>
      <c r="BQ82" s="80"/>
      <c r="BR82" s="80"/>
      <c r="BS82" s="80"/>
      <c r="BT82" s="80"/>
      <c r="BU82" s="80"/>
      <c r="BV82" s="80"/>
      <c r="BW82" s="80"/>
      <c r="BX82" s="80"/>
      <c r="BY82" s="80"/>
      <c r="BZ82" s="81"/>
    </row>
    <row r="83" spans="1:78" x14ac:dyDescent="0.2">
      <c r="C83" s="82" t="s">
        <v>30</v>
      </c>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dwNGMe1kqFqAHkFQJxEUi/zvhtip6c1k5t7IzWd9ZJ9rYnBk4Z2Do+vHSriUGzRzrugyxRQL3Nw8rpYDCx1blw==" saltValue="i0R7edFRVNMOQkyw3Uz9k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84" t="s">
        <v>52</v>
      </c>
      <c r="I3" s="85"/>
      <c r="J3" s="85"/>
      <c r="K3" s="85"/>
      <c r="L3" s="85"/>
      <c r="M3" s="85"/>
      <c r="N3" s="85"/>
      <c r="O3" s="85"/>
      <c r="P3" s="85"/>
      <c r="Q3" s="85"/>
      <c r="R3" s="85"/>
      <c r="S3" s="85"/>
      <c r="T3" s="85"/>
      <c r="U3" s="85"/>
      <c r="V3" s="85"/>
      <c r="W3" s="85"/>
      <c r="X3" s="86"/>
      <c r="Y3" s="90" t="s">
        <v>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54</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2">
      <c r="A4" s="14" t="s">
        <v>55</v>
      </c>
      <c r="B4" s="16"/>
      <c r="C4" s="16"/>
      <c r="D4" s="16"/>
      <c r="E4" s="16"/>
      <c r="F4" s="16"/>
      <c r="G4" s="16"/>
      <c r="H4" s="87"/>
      <c r="I4" s="88"/>
      <c r="J4" s="88"/>
      <c r="K4" s="88"/>
      <c r="L4" s="88"/>
      <c r="M4" s="88"/>
      <c r="N4" s="88"/>
      <c r="O4" s="88"/>
      <c r="P4" s="88"/>
      <c r="Q4" s="88"/>
      <c r="R4" s="88"/>
      <c r="S4" s="88"/>
      <c r="T4" s="88"/>
      <c r="U4" s="88"/>
      <c r="V4" s="88"/>
      <c r="W4" s="88"/>
      <c r="X4" s="89"/>
      <c r="Y4" s="83" t="s">
        <v>56</v>
      </c>
      <c r="Z4" s="83"/>
      <c r="AA4" s="83"/>
      <c r="AB4" s="83"/>
      <c r="AC4" s="83"/>
      <c r="AD4" s="83"/>
      <c r="AE4" s="83"/>
      <c r="AF4" s="83"/>
      <c r="AG4" s="83"/>
      <c r="AH4" s="83"/>
      <c r="AI4" s="83"/>
      <c r="AJ4" s="83" t="s">
        <v>57</v>
      </c>
      <c r="AK4" s="83"/>
      <c r="AL4" s="83"/>
      <c r="AM4" s="83"/>
      <c r="AN4" s="83"/>
      <c r="AO4" s="83"/>
      <c r="AP4" s="83"/>
      <c r="AQ4" s="83"/>
      <c r="AR4" s="83"/>
      <c r="AS4" s="83"/>
      <c r="AT4" s="83"/>
      <c r="AU4" s="83" t="s">
        <v>58</v>
      </c>
      <c r="AV4" s="83"/>
      <c r="AW4" s="83"/>
      <c r="AX4" s="83"/>
      <c r="AY4" s="83"/>
      <c r="AZ4" s="83"/>
      <c r="BA4" s="83"/>
      <c r="BB4" s="83"/>
      <c r="BC4" s="83"/>
      <c r="BD4" s="83"/>
      <c r="BE4" s="83"/>
      <c r="BF4" s="83" t="s">
        <v>59</v>
      </c>
      <c r="BG4" s="83"/>
      <c r="BH4" s="83"/>
      <c r="BI4" s="83"/>
      <c r="BJ4" s="83"/>
      <c r="BK4" s="83"/>
      <c r="BL4" s="83"/>
      <c r="BM4" s="83"/>
      <c r="BN4" s="83"/>
      <c r="BO4" s="83"/>
      <c r="BP4" s="83"/>
      <c r="BQ4" s="83" t="s">
        <v>60</v>
      </c>
      <c r="BR4" s="83"/>
      <c r="BS4" s="83"/>
      <c r="BT4" s="83"/>
      <c r="BU4" s="83"/>
      <c r="BV4" s="83"/>
      <c r="BW4" s="83"/>
      <c r="BX4" s="83"/>
      <c r="BY4" s="83"/>
      <c r="BZ4" s="83"/>
      <c r="CA4" s="83"/>
      <c r="CB4" s="83" t="s">
        <v>61</v>
      </c>
      <c r="CC4" s="83"/>
      <c r="CD4" s="83"/>
      <c r="CE4" s="83"/>
      <c r="CF4" s="83"/>
      <c r="CG4" s="83"/>
      <c r="CH4" s="83"/>
      <c r="CI4" s="83"/>
      <c r="CJ4" s="83"/>
      <c r="CK4" s="83"/>
      <c r="CL4" s="83"/>
      <c r="CM4" s="83" t="s">
        <v>62</v>
      </c>
      <c r="CN4" s="83"/>
      <c r="CO4" s="83"/>
      <c r="CP4" s="83"/>
      <c r="CQ4" s="83"/>
      <c r="CR4" s="83"/>
      <c r="CS4" s="83"/>
      <c r="CT4" s="83"/>
      <c r="CU4" s="83"/>
      <c r="CV4" s="83"/>
      <c r="CW4" s="83"/>
      <c r="CX4" s="83" t="s">
        <v>63</v>
      </c>
      <c r="CY4" s="83"/>
      <c r="CZ4" s="83"/>
      <c r="DA4" s="83"/>
      <c r="DB4" s="83"/>
      <c r="DC4" s="83"/>
      <c r="DD4" s="83"/>
      <c r="DE4" s="83"/>
      <c r="DF4" s="83"/>
      <c r="DG4" s="83"/>
      <c r="DH4" s="83"/>
      <c r="DI4" s="83" t="s">
        <v>64</v>
      </c>
      <c r="DJ4" s="83"/>
      <c r="DK4" s="83"/>
      <c r="DL4" s="83"/>
      <c r="DM4" s="83"/>
      <c r="DN4" s="83"/>
      <c r="DO4" s="83"/>
      <c r="DP4" s="83"/>
      <c r="DQ4" s="83"/>
      <c r="DR4" s="83"/>
      <c r="DS4" s="83"/>
      <c r="DT4" s="83" t="s">
        <v>65</v>
      </c>
      <c r="DU4" s="83"/>
      <c r="DV4" s="83"/>
      <c r="DW4" s="83"/>
      <c r="DX4" s="83"/>
      <c r="DY4" s="83"/>
      <c r="DZ4" s="83"/>
      <c r="EA4" s="83"/>
      <c r="EB4" s="83"/>
      <c r="EC4" s="83"/>
      <c r="ED4" s="83"/>
      <c r="EE4" s="83" t="s">
        <v>66</v>
      </c>
      <c r="EF4" s="83"/>
      <c r="EG4" s="83"/>
      <c r="EH4" s="83"/>
      <c r="EI4" s="83"/>
      <c r="EJ4" s="83"/>
      <c r="EK4" s="83"/>
      <c r="EL4" s="83"/>
      <c r="EM4" s="83"/>
      <c r="EN4" s="83"/>
      <c r="EO4" s="83"/>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102083</v>
      </c>
      <c r="D6" s="19">
        <f t="shared" si="3"/>
        <v>46</v>
      </c>
      <c r="E6" s="19">
        <f t="shared" si="3"/>
        <v>17</v>
      </c>
      <c r="F6" s="19">
        <f t="shared" si="3"/>
        <v>1</v>
      </c>
      <c r="G6" s="19">
        <f t="shared" si="3"/>
        <v>0</v>
      </c>
      <c r="H6" s="19" t="str">
        <f t="shared" si="3"/>
        <v>群馬県　渋川市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51.42</v>
      </c>
      <c r="P6" s="20">
        <f t="shared" si="3"/>
        <v>32.97</v>
      </c>
      <c r="Q6" s="20">
        <f t="shared" si="3"/>
        <v>100</v>
      </c>
      <c r="R6" s="20">
        <f t="shared" si="3"/>
        <v>2013</v>
      </c>
      <c r="S6" s="20">
        <f t="shared" si="3"/>
        <v>73068</v>
      </c>
      <c r="T6" s="20">
        <f t="shared" si="3"/>
        <v>240.27</v>
      </c>
      <c r="U6" s="20">
        <f t="shared" si="3"/>
        <v>304.11</v>
      </c>
      <c r="V6" s="20">
        <f t="shared" si="3"/>
        <v>23938</v>
      </c>
      <c r="W6" s="20">
        <f t="shared" si="3"/>
        <v>9.41</v>
      </c>
      <c r="X6" s="20">
        <f t="shared" si="3"/>
        <v>2543.89</v>
      </c>
      <c r="Y6" s="21" t="str">
        <f>IF(Y7="",NA(),Y7)</f>
        <v>-</v>
      </c>
      <c r="Z6" s="21">
        <f t="shared" ref="Z6:AH6" si="4">IF(Z7="",NA(),Z7)</f>
        <v>114.5</v>
      </c>
      <c r="AA6" s="21">
        <f t="shared" si="4"/>
        <v>98.12</v>
      </c>
      <c r="AB6" s="21">
        <f t="shared" si="4"/>
        <v>102.27</v>
      </c>
      <c r="AC6" s="21">
        <f t="shared" si="4"/>
        <v>104.31</v>
      </c>
      <c r="AD6" s="21" t="str">
        <f t="shared" si="4"/>
        <v>-</v>
      </c>
      <c r="AE6" s="21">
        <f t="shared" si="4"/>
        <v>106.5</v>
      </c>
      <c r="AF6" s="21">
        <f t="shared" si="4"/>
        <v>106.22</v>
      </c>
      <c r="AG6" s="21">
        <f t="shared" si="4"/>
        <v>107.01</v>
      </c>
      <c r="AH6" s="21">
        <f t="shared" si="4"/>
        <v>106.53</v>
      </c>
      <c r="AI6" s="20" t="str">
        <f>IF(AI7="","",IF(AI7="-","【-】","【"&amp;SUBSTITUTE(TEXT(AI7,"#,##0.00"),"-","△")&amp;"】"))</f>
        <v>【105.91】</v>
      </c>
      <c r="AJ6" s="21" t="str">
        <f>IF(AJ7="",NA(),AJ7)</f>
        <v>-</v>
      </c>
      <c r="AK6" s="20">
        <f t="shared" ref="AK6:AS6" si="5">IF(AK7="",NA(),AK7)</f>
        <v>0</v>
      </c>
      <c r="AL6" s="20">
        <f t="shared" si="5"/>
        <v>0</v>
      </c>
      <c r="AM6" s="20">
        <f t="shared" si="5"/>
        <v>0</v>
      </c>
      <c r="AN6" s="20">
        <f t="shared" si="5"/>
        <v>0</v>
      </c>
      <c r="AO6" s="21" t="str">
        <f t="shared" si="5"/>
        <v>-</v>
      </c>
      <c r="AP6" s="21">
        <f t="shared" si="5"/>
        <v>18.36</v>
      </c>
      <c r="AQ6" s="21">
        <f t="shared" si="5"/>
        <v>18.010000000000002</v>
      </c>
      <c r="AR6" s="21">
        <f t="shared" si="5"/>
        <v>23.86</v>
      </c>
      <c r="AS6" s="21">
        <f t="shared" si="5"/>
        <v>18.41</v>
      </c>
      <c r="AT6" s="20" t="str">
        <f>IF(AT7="","",IF(AT7="-","【-】","【"&amp;SUBSTITUTE(TEXT(AT7,"#,##0.00"),"-","△")&amp;"】"))</f>
        <v>【3.03】</v>
      </c>
      <c r="AU6" s="21" t="str">
        <f>IF(AU7="",NA(),AU7)</f>
        <v>-</v>
      </c>
      <c r="AV6" s="21">
        <f t="shared" ref="AV6:BD6" si="6">IF(AV7="",NA(),AV7)</f>
        <v>24.21</v>
      </c>
      <c r="AW6" s="21">
        <f t="shared" si="6"/>
        <v>41.12</v>
      </c>
      <c r="AX6" s="21">
        <f t="shared" si="6"/>
        <v>47.01</v>
      </c>
      <c r="AY6" s="21">
        <f t="shared" si="6"/>
        <v>62.4</v>
      </c>
      <c r="AZ6" s="21" t="str">
        <f t="shared" si="6"/>
        <v>-</v>
      </c>
      <c r="BA6" s="21">
        <f t="shared" si="6"/>
        <v>55.6</v>
      </c>
      <c r="BB6" s="21">
        <f t="shared" si="6"/>
        <v>59.4</v>
      </c>
      <c r="BC6" s="21">
        <f t="shared" si="6"/>
        <v>68.27</v>
      </c>
      <c r="BD6" s="21">
        <f t="shared" si="6"/>
        <v>74.790000000000006</v>
      </c>
      <c r="BE6" s="20" t="str">
        <f>IF(BE7="","",IF(BE7="-","【-】","【"&amp;SUBSTITUTE(TEXT(BE7,"#,##0.00"),"-","△")&amp;"】"))</f>
        <v>【78.43】</v>
      </c>
      <c r="BF6" s="21" t="str">
        <f>IF(BF7="",NA(),BF7)</f>
        <v>-</v>
      </c>
      <c r="BG6" s="21">
        <f t="shared" ref="BG6:BO6" si="7">IF(BG7="",NA(),BG7)</f>
        <v>2147.7399999999998</v>
      </c>
      <c r="BH6" s="21">
        <f t="shared" si="7"/>
        <v>2169.88</v>
      </c>
      <c r="BI6" s="21">
        <f t="shared" si="7"/>
        <v>2057.2600000000002</v>
      </c>
      <c r="BJ6" s="21">
        <f t="shared" si="7"/>
        <v>2018.6</v>
      </c>
      <c r="BK6" s="21" t="str">
        <f t="shared" si="7"/>
        <v>-</v>
      </c>
      <c r="BL6" s="21">
        <f t="shared" si="7"/>
        <v>789.08</v>
      </c>
      <c r="BM6" s="21">
        <f t="shared" si="7"/>
        <v>747.84</v>
      </c>
      <c r="BN6" s="21">
        <f t="shared" si="7"/>
        <v>804.98</v>
      </c>
      <c r="BO6" s="21">
        <f t="shared" si="7"/>
        <v>767.56</v>
      </c>
      <c r="BP6" s="20" t="str">
        <f>IF(BP7="","",IF(BP7="-","【-】","【"&amp;SUBSTITUTE(TEXT(BP7,"#,##0.00"),"-","△")&amp;"】"))</f>
        <v>【630.82】</v>
      </c>
      <c r="BQ6" s="21" t="str">
        <f>IF(BQ7="",NA(),BQ7)</f>
        <v>-</v>
      </c>
      <c r="BR6" s="21">
        <f t="shared" ref="BR6:BZ6" si="8">IF(BR7="",NA(),BR7)</f>
        <v>60.45</v>
      </c>
      <c r="BS6" s="21">
        <f t="shared" si="8"/>
        <v>61.52</v>
      </c>
      <c r="BT6" s="21">
        <f t="shared" si="8"/>
        <v>61.03</v>
      </c>
      <c r="BU6" s="21">
        <f t="shared" si="8"/>
        <v>60.8</v>
      </c>
      <c r="BV6" s="21" t="str">
        <f t="shared" si="8"/>
        <v>-</v>
      </c>
      <c r="BW6" s="21">
        <f t="shared" si="8"/>
        <v>88.25</v>
      </c>
      <c r="BX6" s="21">
        <f t="shared" si="8"/>
        <v>90.17</v>
      </c>
      <c r="BY6" s="21">
        <f t="shared" si="8"/>
        <v>88.71</v>
      </c>
      <c r="BZ6" s="21">
        <f t="shared" si="8"/>
        <v>90.23</v>
      </c>
      <c r="CA6" s="20" t="str">
        <f>IF(CA7="","",IF(CA7="-","【-】","【"&amp;SUBSTITUTE(TEXT(CA7,"#,##0.00"),"-","△")&amp;"】"))</f>
        <v>【97.81】</v>
      </c>
      <c r="CB6" s="21" t="str">
        <f>IF(CB7="",NA(),CB7)</f>
        <v>-</v>
      </c>
      <c r="CC6" s="21">
        <f t="shared" ref="CC6:CK6" si="9">IF(CC7="",NA(),CC7)</f>
        <v>110.07</v>
      </c>
      <c r="CD6" s="21">
        <f t="shared" si="9"/>
        <v>108.5</v>
      </c>
      <c r="CE6" s="21">
        <f t="shared" si="9"/>
        <v>111.48</v>
      </c>
      <c r="CF6" s="21">
        <f t="shared" si="9"/>
        <v>112.86</v>
      </c>
      <c r="CG6" s="21" t="str">
        <f t="shared" si="9"/>
        <v>-</v>
      </c>
      <c r="CH6" s="21">
        <f t="shared" si="9"/>
        <v>176.37</v>
      </c>
      <c r="CI6" s="21">
        <f t="shared" si="9"/>
        <v>173.17</v>
      </c>
      <c r="CJ6" s="21">
        <f t="shared" si="9"/>
        <v>174.8</v>
      </c>
      <c r="CK6" s="21">
        <f t="shared" si="9"/>
        <v>170.2</v>
      </c>
      <c r="CL6" s="20" t="str">
        <f>IF(CL7="","",IF(CL7="-","【-】","【"&amp;SUBSTITUTE(TEXT(CL7,"#,##0.00"),"-","△")&amp;"】"))</f>
        <v>【138.75】</v>
      </c>
      <c r="CM6" s="21" t="str">
        <f>IF(CM7="",NA(),CM7)</f>
        <v>-</v>
      </c>
      <c r="CN6" s="21">
        <f t="shared" ref="CN6:CV6" si="10">IF(CN7="",NA(),CN7)</f>
        <v>46.21</v>
      </c>
      <c r="CO6" s="21">
        <f t="shared" si="10"/>
        <v>58.27</v>
      </c>
      <c r="CP6" s="21">
        <f t="shared" si="10"/>
        <v>68.25</v>
      </c>
      <c r="CQ6" s="21">
        <f t="shared" si="10"/>
        <v>65.09</v>
      </c>
      <c r="CR6" s="21" t="str">
        <f t="shared" si="10"/>
        <v>-</v>
      </c>
      <c r="CS6" s="21">
        <f t="shared" si="10"/>
        <v>56.72</v>
      </c>
      <c r="CT6" s="21">
        <f t="shared" si="10"/>
        <v>56.43</v>
      </c>
      <c r="CU6" s="21">
        <f t="shared" si="10"/>
        <v>55.82</v>
      </c>
      <c r="CV6" s="21">
        <f t="shared" si="10"/>
        <v>56.51</v>
      </c>
      <c r="CW6" s="20" t="str">
        <f>IF(CW7="","",IF(CW7="-","【-】","【"&amp;SUBSTITUTE(TEXT(CW7,"#,##0.00"),"-","△")&amp;"】"))</f>
        <v>【58.94】</v>
      </c>
      <c r="CX6" s="21" t="str">
        <f>IF(CX7="",NA(),CX7)</f>
        <v>-</v>
      </c>
      <c r="CY6" s="21">
        <f t="shared" ref="CY6:DG6" si="11">IF(CY7="",NA(),CY7)</f>
        <v>81.86</v>
      </c>
      <c r="CZ6" s="21">
        <f t="shared" si="11"/>
        <v>82.47</v>
      </c>
      <c r="DA6" s="21">
        <f t="shared" si="11"/>
        <v>82.24</v>
      </c>
      <c r="DB6" s="21">
        <f t="shared" si="11"/>
        <v>82.71</v>
      </c>
      <c r="DC6" s="21" t="str">
        <f t="shared" si="11"/>
        <v>-</v>
      </c>
      <c r="DD6" s="21">
        <f t="shared" si="11"/>
        <v>90.72</v>
      </c>
      <c r="DE6" s="21">
        <f t="shared" si="11"/>
        <v>91.07</v>
      </c>
      <c r="DF6" s="21">
        <f t="shared" si="11"/>
        <v>90.67</v>
      </c>
      <c r="DG6" s="21">
        <f t="shared" si="11"/>
        <v>90.62</v>
      </c>
      <c r="DH6" s="20" t="str">
        <f>IF(DH7="","",IF(DH7="-","【-】","【"&amp;SUBSTITUTE(TEXT(DH7,"#,##0.00"),"-","△")&amp;"】"))</f>
        <v>【95.91】</v>
      </c>
      <c r="DI6" s="21" t="str">
        <f>IF(DI7="",NA(),DI7)</f>
        <v>-</v>
      </c>
      <c r="DJ6" s="21">
        <f t="shared" ref="DJ6:DR6" si="12">IF(DJ7="",NA(),DJ7)</f>
        <v>3.11</v>
      </c>
      <c r="DK6" s="21">
        <f t="shared" si="12"/>
        <v>5.81</v>
      </c>
      <c r="DL6" s="21">
        <f t="shared" si="12"/>
        <v>8.66</v>
      </c>
      <c r="DM6" s="21">
        <f t="shared" si="12"/>
        <v>11.43</v>
      </c>
      <c r="DN6" s="21" t="str">
        <f t="shared" si="12"/>
        <v>-</v>
      </c>
      <c r="DO6" s="21">
        <f t="shared" si="12"/>
        <v>20.78</v>
      </c>
      <c r="DP6" s="21">
        <f t="shared" si="12"/>
        <v>23.54</v>
      </c>
      <c r="DQ6" s="21">
        <f t="shared" si="12"/>
        <v>25.86</v>
      </c>
      <c r="DR6" s="21">
        <f t="shared" si="12"/>
        <v>26.9</v>
      </c>
      <c r="DS6" s="20" t="str">
        <f>IF(DS7="","",IF(DS7="-","【-】","【"&amp;SUBSTITUTE(TEXT(DS7,"#,##0.00"),"-","△")&amp;"】"))</f>
        <v>【41.09】</v>
      </c>
      <c r="DT6" s="21" t="str">
        <f>IF(DT7="",NA(),DT7)</f>
        <v>-</v>
      </c>
      <c r="DU6" s="21">
        <f t="shared" ref="DU6:EC6" si="13">IF(DU7="",NA(),DU7)</f>
        <v>2.93</v>
      </c>
      <c r="DV6" s="21">
        <f t="shared" si="13"/>
        <v>3.81</v>
      </c>
      <c r="DW6" s="21">
        <f t="shared" si="13"/>
        <v>3.85</v>
      </c>
      <c r="DX6" s="21">
        <f t="shared" si="13"/>
        <v>3.83</v>
      </c>
      <c r="DY6" s="21" t="str">
        <f t="shared" si="13"/>
        <v>-</v>
      </c>
      <c r="DZ6" s="21">
        <f t="shared" si="13"/>
        <v>1.34</v>
      </c>
      <c r="EA6" s="21">
        <f t="shared" si="13"/>
        <v>1.5</v>
      </c>
      <c r="EB6" s="21">
        <f t="shared" si="13"/>
        <v>1.4</v>
      </c>
      <c r="EC6" s="21">
        <f t="shared" si="13"/>
        <v>2.08</v>
      </c>
      <c r="ED6" s="20" t="str">
        <f>IF(ED7="","",IF(ED7="-","【-】","【"&amp;SUBSTITUTE(TEXT(ED7,"#,##0.00"),"-","△")&amp;"】"))</f>
        <v>【8.68】</v>
      </c>
      <c r="EE6" s="21" t="str">
        <f>IF(EE7="",NA(),EE7)</f>
        <v>-</v>
      </c>
      <c r="EF6" s="20">
        <f t="shared" ref="EF6:EN6" si="14">IF(EF7="",NA(),EF7)</f>
        <v>0</v>
      </c>
      <c r="EG6" s="20">
        <f t="shared" si="14"/>
        <v>0</v>
      </c>
      <c r="EH6" s="20">
        <f t="shared" si="14"/>
        <v>0</v>
      </c>
      <c r="EI6" s="20">
        <f t="shared" si="14"/>
        <v>0</v>
      </c>
      <c r="EJ6" s="21" t="str">
        <f t="shared" si="14"/>
        <v>-</v>
      </c>
      <c r="EK6" s="21">
        <f t="shared" si="14"/>
        <v>0.15</v>
      </c>
      <c r="EL6" s="21">
        <f t="shared" si="14"/>
        <v>0.15</v>
      </c>
      <c r="EM6" s="21">
        <f t="shared" si="14"/>
        <v>0.12</v>
      </c>
      <c r="EN6" s="21">
        <f t="shared" si="14"/>
        <v>0.09</v>
      </c>
      <c r="EO6" s="20" t="str">
        <f>IF(EO7="","",IF(EO7="-","【-】","【"&amp;SUBSTITUTE(TEXT(EO7,"#,##0.00"),"-","△")&amp;"】"))</f>
        <v>【0.22】</v>
      </c>
    </row>
    <row r="7" spans="1:148" s="22" customFormat="1" x14ac:dyDescent="0.2">
      <c r="A7" s="14"/>
      <c r="B7" s="23">
        <v>2023</v>
      </c>
      <c r="C7" s="23">
        <v>102083</v>
      </c>
      <c r="D7" s="23">
        <v>46</v>
      </c>
      <c r="E7" s="23">
        <v>17</v>
      </c>
      <c r="F7" s="23">
        <v>1</v>
      </c>
      <c r="G7" s="23">
        <v>0</v>
      </c>
      <c r="H7" s="23" t="s">
        <v>96</v>
      </c>
      <c r="I7" s="23" t="s">
        <v>97</v>
      </c>
      <c r="J7" s="23" t="s">
        <v>98</v>
      </c>
      <c r="K7" s="23" t="s">
        <v>99</v>
      </c>
      <c r="L7" s="23" t="s">
        <v>100</v>
      </c>
      <c r="M7" s="23" t="s">
        <v>101</v>
      </c>
      <c r="N7" s="24" t="s">
        <v>102</v>
      </c>
      <c r="O7" s="24">
        <v>51.42</v>
      </c>
      <c r="P7" s="24">
        <v>32.97</v>
      </c>
      <c r="Q7" s="24">
        <v>100</v>
      </c>
      <c r="R7" s="24">
        <v>2013</v>
      </c>
      <c r="S7" s="24">
        <v>73068</v>
      </c>
      <c r="T7" s="24">
        <v>240.27</v>
      </c>
      <c r="U7" s="24">
        <v>304.11</v>
      </c>
      <c r="V7" s="24">
        <v>23938</v>
      </c>
      <c r="W7" s="24">
        <v>9.41</v>
      </c>
      <c r="X7" s="24">
        <v>2543.89</v>
      </c>
      <c r="Y7" s="24" t="s">
        <v>102</v>
      </c>
      <c r="Z7" s="24">
        <v>114.5</v>
      </c>
      <c r="AA7" s="24">
        <v>98.12</v>
      </c>
      <c r="AB7" s="24">
        <v>102.27</v>
      </c>
      <c r="AC7" s="24">
        <v>104.31</v>
      </c>
      <c r="AD7" s="24" t="s">
        <v>102</v>
      </c>
      <c r="AE7" s="24">
        <v>106.5</v>
      </c>
      <c r="AF7" s="24">
        <v>106.22</v>
      </c>
      <c r="AG7" s="24">
        <v>107.01</v>
      </c>
      <c r="AH7" s="24">
        <v>106.53</v>
      </c>
      <c r="AI7" s="24">
        <v>105.91</v>
      </c>
      <c r="AJ7" s="24" t="s">
        <v>102</v>
      </c>
      <c r="AK7" s="24">
        <v>0</v>
      </c>
      <c r="AL7" s="24">
        <v>0</v>
      </c>
      <c r="AM7" s="24">
        <v>0</v>
      </c>
      <c r="AN7" s="24">
        <v>0</v>
      </c>
      <c r="AO7" s="24" t="s">
        <v>102</v>
      </c>
      <c r="AP7" s="24">
        <v>18.36</v>
      </c>
      <c r="AQ7" s="24">
        <v>18.010000000000002</v>
      </c>
      <c r="AR7" s="24">
        <v>23.86</v>
      </c>
      <c r="AS7" s="24">
        <v>18.41</v>
      </c>
      <c r="AT7" s="24">
        <v>3.03</v>
      </c>
      <c r="AU7" s="24" t="s">
        <v>102</v>
      </c>
      <c r="AV7" s="24">
        <v>24.21</v>
      </c>
      <c r="AW7" s="24">
        <v>41.12</v>
      </c>
      <c r="AX7" s="24">
        <v>47.01</v>
      </c>
      <c r="AY7" s="24">
        <v>62.4</v>
      </c>
      <c r="AZ7" s="24" t="s">
        <v>102</v>
      </c>
      <c r="BA7" s="24">
        <v>55.6</v>
      </c>
      <c r="BB7" s="24">
        <v>59.4</v>
      </c>
      <c r="BC7" s="24">
        <v>68.27</v>
      </c>
      <c r="BD7" s="24">
        <v>74.790000000000006</v>
      </c>
      <c r="BE7" s="24">
        <v>78.430000000000007</v>
      </c>
      <c r="BF7" s="24" t="s">
        <v>102</v>
      </c>
      <c r="BG7" s="24">
        <v>2147.7399999999998</v>
      </c>
      <c r="BH7" s="24">
        <v>2169.88</v>
      </c>
      <c r="BI7" s="24">
        <v>2057.2600000000002</v>
      </c>
      <c r="BJ7" s="24">
        <v>2018.6</v>
      </c>
      <c r="BK7" s="24" t="s">
        <v>102</v>
      </c>
      <c r="BL7" s="24">
        <v>789.08</v>
      </c>
      <c r="BM7" s="24">
        <v>747.84</v>
      </c>
      <c r="BN7" s="24">
        <v>804.98</v>
      </c>
      <c r="BO7" s="24">
        <v>767.56</v>
      </c>
      <c r="BP7" s="24">
        <v>630.82000000000005</v>
      </c>
      <c r="BQ7" s="24" t="s">
        <v>102</v>
      </c>
      <c r="BR7" s="24">
        <v>60.45</v>
      </c>
      <c r="BS7" s="24">
        <v>61.52</v>
      </c>
      <c r="BT7" s="24">
        <v>61.03</v>
      </c>
      <c r="BU7" s="24">
        <v>60.8</v>
      </c>
      <c r="BV7" s="24" t="s">
        <v>102</v>
      </c>
      <c r="BW7" s="24">
        <v>88.25</v>
      </c>
      <c r="BX7" s="24">
        <v>90.17</v>
      </c>
      <c r="BY7" s="24">
        <v>88.71</v>
      </c>
      <c r="BZ7" s="24">
        <v>90.23</v>
      </c>
      <c r="CA7" s="24">
        <v>97.81</v>
      </c>
      <c r="CB7" s="24" t="s">
        <v>102</v>
      </c>
      <c r="CC7" s="24">
        <v>110.07</v>
      </c>
      <c r="CD7" s="24">
        <v>108.5</v>
      </c>
      <c r="CE7" s="24">
        <v>111.48</v>
      </c>
      <c r="CF7" s="24">
        <v>112.86</v>
      </c>
      <c r="CG7" s="24" t="s">
        <v>102</v>
      </c>
      <c r="CH7" s="24">
        <v>176.37</v>
      </c>
      <c r="CI7" s="24">
        <v>173.17</v>
      </c>
      <c r="CJ7" s="24">
        <v>174.8</v>
      </c>
      <c r="CK7" s="24">
        <v>170.2</v>
      </c>
      <c r="CL7" s="24">
        <v>138.75</v>
      </c>
      <c r="CM7" s="24" t="s">
        <v>102</v>
      </c>
      <c r="CN7" s="24">
        <v>46.21</v>
      </c>
      <c r="CO7" s="24">
        <v>58.27</v>
      </c>
      <c r="CP7" s="24">
        <v>68.25</v>
      </c>
      <c r="CQ7" s="24">
        <v>65.09</v>
      </c>
      <c r="CR7" s="24" t="s">
        <v>102</v>
      </c>
      <c r="CS7" s="24">
        <v>56.72</v>
      </c>
      <c r="CT7" s="24">
        <v>56.43</v>
      </c>
      <c r="CU7" s="24">
        <v>55.82</v>
      </c>
      <c r="CV7" s="24">
        <v>56.51</v>
      </c>
      <c r="CW7" s="24">
        <v>58.94</v>
      </c>
      <c r="CX7" s="24" t="s">
        <v>102</v>
      </c>
      <c r="CY7" s="24">
        <v>81.86</v>
      </c>
      <c r="CZ7" s="24">
        <v>82.47</v>
      </c>
      <c r="DA7" s="24">
        <v>82.24</v>
      </c>
      <c r="DB7" s="24">
        <v>82.71</v>
      </c>
      <c r="DC7" s="24" t="s">
        <v>102</v>
      </c>
      <c r="DD7" s="24">
        <v>90.72</v>
      </c>
      <c r="DE7" s="24">
        <v>91.07</v>
      </c>
      <c r="DF7" s="24">
        <v>90.67</v>
      </c>
      <c r="DG7" s="24">
        <v>90.62</v>
      </c>
      <c r="DH7" s="24">
        <v>95.91</v>
      </c>
      <c r="DI7" s="24" t="s">
        <v>102</v>
      </c>
      <c r="DJ7" s="24">
        <v>3.11</v>
      </c>
      <c r="DK7" s="24">
        <v>5.81</v>
      </c>
      <c r="DL7" s="24">
        <v>8.66</v>
      </c>
      <c r="DM7" s="24">
        <v>11.43</v>
      </c>
      <c r="DN7" s="24" t="s">
        <v>102</v>
      </c>
      <c r="DO7" s="24">
        <v>20.78</v>
      </c>
      <c r="DP7" s="24">
        <v>23.54</v>
      </c>
      <c r="DQ7" s="24">
        <v>25.86</v>
      </c>
      <c r="DR7" s="24">
        <v>26.9</v>
      </c>
      <c r="DS7" s="24">
        <v>41.09</v>
      </c>
      <c r="DT7" s="24" t="s">
        <v>102</v>
      </c>
      <c r="DU7" s="24">
        <v>2.93</v>
      </c>
      <c r="DV7" s="24">
        <v>3.81</v>
      </c>
      <c r="DW7" s="24">
        <v>3.85</v>
      </c>
      <c r="DX7" s="24">
        <v>3.83</v>
      </c>
      <c r="DY7" s="24" t="s">
        <v>102</v>
      </c>
      <c r="DZ7" s="24">
        <v>1.34</v>
      </c>
      <c r="EA7" s="24">
        <v>1.5</v>
      </c>
      <c r="EB7" s="24">
        <v>1.4</v>
      </c>
      <c r="EC7" s="24">
        <v>2.08</v>
      </c>
      <c r="ED7" s="24">
        <v>8.68</v>
      </c>
      <c r="EE7" s="24" t="s">
        <v>102</v>
      </c>
      <c r="EF7" s="24">
        <v>0</v>
      </c>
      <c r="EG7" s="24">
        <v>0</v>
      </c>
      <c r="EH7" s="24">
        <v>0</v>
      </c>
      <c r="EI7" s="24">
        <v>0</v>
      </c>
      <c r="EJ7" s="24" t="s">
        <v>102</v>
      </c>
      <c r="EK7" s="24">
        <v>0.15</v>
      </c>
      <c r="EL7" s="24">
        <v>0.15</v>
      </c>
      <c r="EM7" s="24">
        <v>0.12</v>
      </c>
      <c r="EN7" s="24">
        <v>0.09</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2025-02-04T02:05:15Z</cp:lastPrinted>
  <dcterms:created xsi:type="dcterms:W3CDTF">2025-01-24T06:59:30Z</dcterms:created>
  <dcterms:modified xsi:type="dcterms:W3CDTF">2025-02-27T06:41:22Z</dcterms:modified>
  <cp:category/>
</cp:coreProperties>
</file>