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D3AEAECB-B67C-4AB6-B178-F151AF0F9F30}" xr6:coauthVersionLast="47" xr6:coauthVersionMax="47" xr10:uidLastSave="{00000000-0000-0000-0000-000000000000}"/>
  <workbookProtection workbookAlgorithmName="SHA-512" workbookHashValue="W8RPcqWRj5rgSAPnwpmzls/5QczxXo1Gi00hHab3PrMVoRy7OtSmcNiHToEbnH9WgKPvSa/Tp5k83gEZOPeBBw==" workbookSaltValue="6SxauoAtURCt80fsV5/8eA=="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W10" i="4" s="1"/>
  <c r="P6" i="5"/>
  <c r="O6" i="5"/>
  <c r="I10" i="4" s="1"/>
  <c r="N6" i="5"/>
  <c r="B10" i="4" s="1"/>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H85" i="4"/>
  <c r="AD10" i="4"/>
  <c r="P10" i="4"/>
  <c r="AD8" i="4"/>
  <c r="W8" i="4"/>
  <c r="P8" i="4"/>
  <c r="B6" i="4"/>
</calcChain>
</file>

<file path=xl/sharedStrings.xml><?xml version="1.0" encoding="utf-8"?>
<sst xmlns="http://schemas.openxmlformats.org/spreadsheetml/2006/main" count="257" uniqueCount="117">
  <si>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</si>
  <si>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</si>
  <si>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</si>
  <si>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</si>
  <si>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</si>
  <si>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</si>
  <si>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</si>
  <si>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</si>
  <si>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</si>
  <si>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</si>
  <si>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</si>
  <si>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</si>
  <si>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</si>
  <si>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</si>
  <si>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</si>
  <si>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</si>
  <si>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</si>
  <si>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</si>
  <si>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</si>
  <si>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</si>
  <si>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</si>
  <si>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</si>
  <si>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</si>
  <si>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</si>
  <si>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</si>
  <si>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</si>
  <si>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</si>
  <si>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</si>
  <si>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</si>
  <si>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</si>
  <si>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</si>
  <si>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</si>
  <si>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</si>
  <si>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</si>
  <si>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</si>
  <si>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</si>
  <si>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</si>
  <si>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</si>
  <si>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</si>
  <si>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</si>
  <si>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</si>
  <si>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</si>
  <si>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</si>
  <si>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</si>
  <si>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</si>
  <si>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</si>
  <si>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</si>
  <si>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</si>
  <si>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</si>
  <si>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</si>
  <si>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</si>
  <si>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</si>
  <si>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</si>
  <si>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</si>
  <si>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</si>
  <si>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</si>
  <si>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</si>
  <si>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</si>
  <si>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</si>
  <si>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</si>
  <si>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</si>
  <si>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</si>
  <si>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</si>
  <si>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</si>
  <si>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</si>
  <si>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</si>
  <si>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</si>
  <si>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</si>
  <si>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</si>
  <si>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</si>
  <si>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</si>
  <si>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</si>
  <si>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</si>
  <si>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</si>
  <si>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</si>
  <si>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</si>
  <si>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</si>
  <si>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</si>
  <si>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</si>
  <si>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</si>
  <si>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</si>
  <si>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</si>
  <si>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</si>
  <si>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</si>
  <si>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</si>
  <si>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</si>
  <si>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</si>
  <si>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</si>
  <si>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</si>
  <si>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</si>
  <si>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</si>
  <si>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</si>
  <si>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</si>
  <si>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</si>
  <si>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</si>
  <si>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</si>
  <si>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沼田市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</si>
  <si>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</si>
  <si>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</si>
  <si>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</si>
  <si>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</si>
  <si>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</si>
  <si>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</si>
  <si>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</si>
  <si>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</si>
  <si>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</si>
  <si>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</si>
  <si>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</si>
  <si>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</si>
  <si>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</si>
  <si>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</si>
  <si>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</si>
  <si>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</si>
  <si>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</si>
  <si>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①100%は超えているものの、類似団体との比較では低く、また、営業外収益に占める一般会計補助金の割合が高い状況であるため、使用料収入の確保に努めていく必要がある。
③企業債の元金償還が多く、類似団体と比較して著しく低い数値となっている。企業債の償還が進む中で、新規の借入を抑制していく必要がある。
④近年は、企業債の償還額が借入額を上回る状況が続いており、数値は改善傾向にあるが、引き続き、企業債の新規借入を抑制するとともに、使用料収入の確保に努めていく必要がある。
⑤前年度との比較では改善したものの、類似団体との比較では低い状況が続いている。引き続き使用料収入の確保に努める必要がある。
⑥前年度との比較では改善し、類似団体との比較においても若干低い状況であるが、施設老朽化による修繕費増大の懸念もあることから、引き続き、経常的な維持管理費の削減に努めるとともに有収率向上のための取り組みを行う必要がある。
⑧着実に上昇し、類似団体との比較でも高い水準であるが、未接続の世帯もあることから、引き続き普及啓発活動に努めていく必要がある。</t>
    <phoneticPr fontId="4"/>
  </si>
  <si>
    <t>　経営指標数値については、改善した項目があるものの、類似団体との比較では低調な項目が多い。これは、企業債の償還等に対する一般会計繰入金への依存度が高く、また、汚水処理費用の効率化が不十分であることに起因している。そのため、維持管理費を中心としたより一層の費用削減を図る必要がある。
　今後、施設の老朽化対策が急務となるため、ウォーターPPPの導入や経営戦略を見直したうえでの使用料改定を検討していく必要がある。</t>
    <phoneticPr fontId="4"/>
  </si>
  <si>
    <t>①法適化して４年目のため、数値自体は低い状況であるが、実際は整備後に４０年近く経過する償却資産もあることから、計画的な管渠更新を検討する必要がある。
②・③管渠改善については未着手となっているが、築造から40年近く経過するものも一部存在するため、緊急性や優先度を考慮した施設の更新、修繕計画を検討する時期に来ている。老朽化対策については、建設費と維持管理費のバランスを考慮して進める必要がある。</t>
    <rPh sb="105" eb="106">
      <t>チカ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</si>
</sst>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3E4-4DCC-AD1D-5A068C4BEDB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0.15</c:v>
                </c:pt>
                <c:pt idx="2">
                  <c:v>0.15</c:v>
                </c:pt>
                <c:pt idx="3">
                  <c:v>0.12</c:v>
                </c:pt>
                <c:pt idx="4">
                  <c:v>0.09</c:v>
                </c:pt>
              </c:numCache>
            </c:numRef>
          </c:val>
          <c:smooth val="0"/>
          <c:extLst>
            <c:ext xmlns:c16="http://schemas.microsoft.com/office/drawing/2014/chart" uri="{C3380CC4-5D6E-409C-BE32-E72D297353CC}">
              <c16:uniqueId val="{00000001-C3E4-4DCC-AD1D-5A068C4BEDB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DA-4F05-A432-A0B950483BD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56.72</c:v>
                </c:pt>
                <c:pt idx="2">
                  <c:v>56.43</c:v>
                </c:pt>
                <c:pt idx="3">
                  <c:v>55.82</c:v>
                </c:pt>
                <c:pt idx="4">
                  <c:v>56.51</c:v>
                </c:pt>
              </c:numCache>
            </c:numRef>
          </c:val>
          <c:smooth val="0"/>
          <c:extLst>
            <c:ext xmlns:c16="http://schemas.microsoft.com/office/drawing/2014/chart" uri="{C3380CC4-5D6E-409C-BE32-E72D297353CC}">
              <c16:uniqueId val="{00000001-14DA-4F05-A432-A0B950483BD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91.56</c:v>
                </c:pt>
                <c:pt idx="2">
                  <c:v>93.48</c:v>
                </c:pt>
                <c:pt idx="3">
                  <c:v>96.39</c:v>
                </c:pt>
                <c:pt idx="4">
                  <c:v>99.08</c:v>
                </c:pt>
              </c:numCache>
            </c:numRef>
          </c:val>
          <c:extLst>
            <c:ext xmlns:c16="http://schemas.microsoft.com/office/drawing/2014/chart" uri="{C3380CC4-5D6E-409C-BE32-E72D297353CC}">
              <c16:uniqueId val="{00000000-91DC-4B3B-A624-CE1A0EB6075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90.72</c:v>
                </c:pt>
                <c:pt idx="2">
                  <c:v>91.07</c:v>
                </c:pt>
                <c:pt idx="3">
                  <c:v>90.67</c:v>
                </c:pt>
                <c:pt idx="4">
                  <c:v>90.62</c:v>
                </c:pt>
              </c:numCache>
            </c:numRef>
          </c:val>
          <c:smooth val="0"/>
          <c:extLst>
            <c:ext xmlns:c16="http://schemas.microsoft.com/office/drawing/2014/chart" uri="{C3380CC4-5D6E-409C-BE32-E72D297353CC}">
              <c16:uniqueId val="{00000001-91DC-4B3B-A624-CE1A0EB6075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103.32</c:v>
                </c:pt>
                <c:pt idx="2">
                  <c:v>103.56</c:v>
                </c:pt>
                <c:pt idx="3">
                  <c:v>100.39</c:v>
                </c:pt>
                <c:pt idx="4">
                  <c:v>101.76</c:v>
                </c:pt>
              </c:numCache>
            </c:numRef>
          </c:val>
          <c:extLst>
            <c:ext xmlns:c16="http://schemas.microsoft.com/office/drawing/2014/chart" uri="{C3380CC4-5D6E-409C-BE32-E72D297353CC}">
              <c16:uniqueId val="{00000000-3509-4C18-961B-58664157FC3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106.5</c:v>
                </c:pt>
                <c:pt idx="2">
                  <c:v>106.22</c:v>
                </c:pt>
                <c:pt idx="3">
                  <c:v>107.01</c:v>
                </c:pt>
                <c:pt idx="4">
                  <c:v>106.53</c:v>
                </c:pt>
              </c:numCache>
            </c:numRef>
          </c:val>
          <c:smooth val="0"/>
          <c:extLst>
            <c:ext xmlns:c16="http://schemas.microsoft.com/office/drawing/2014/chart" uri="{C3380CC4-5D6E-409C-BE32-E72D297353CC}">
              <c16:uniqueId val="{00000001-3509-4C18-961B-58664157FC3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3.39</c:v>
                </c:pt>
                <c:pt idx="2">
                  <c:v>6.72</c:v>
                </c:pt>
                <c:pt idx="3">
                  <c:v>9.9700000000000006</c:v>
                </c:pt>
                <c:pt idx="4">
                  <c:v>13.11</c:v>
                </c:pt>
              </c:numCache>
            </c:numRef>
          </c:val>
          <c:extLst>
            <c:ext xmlns:c16="http://schemas.microsoft.com/office/drawing/2014/chart" uri="{C3380CC4-5D6E-409C-BE32-E72D297353CC}">
              <c16:uniqueId val="{00000000-E08C-4425-A320-85AD17940E8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20.78</c:v>
                </c:pt>
                <c:pt idx="2">
                  <c:v>23.54</c:v>
                </c:pt>
                <c:pt idx="3">
                  <c:v>25.86</c:v>
                </c:pt>
                <c:pt idx="4">
                  <c:v>26.9</c:v>
                </c:pt>
              </c:numCache>
            </c:numRef>
          </c:val>
          <c:smooth val="0"/>
          <c:extLst>
            <c:ext xmlns:c16="http://schemas.microsoft.com/office/drawing/2014/chart" uri="{C3380CC4-5D6E-409C-BE32-E72D297353CC}">
              <c16:uniqueId val="{00000001-E08C-4425-A320-85AD17940E8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742-405D-B704-A4DFB448505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1.34</c:v>
                </c:pt>
                <c:pt idx="2">
                  <c:v>1.5</c:v>
                </c:pt>
                <c:pt idx="3">
                  <c:v>1.4</c:v>
                </c:pt>
                <c:pt idx="4">
                  <c:v>2.08</c:v>
                </c:pt>
              </c:numCache>
            </c:numRef>
          </c:val>
          <c:smooth val="0"/>
          <c:extLst>
            <c:ext xmlns:c16="http://schemas.microsoft.com/office/drawing/2014/chart" uri="{C3380CC4-5D6E-409C-BE32-E72D297353CC}">
              <c16:uniqueId val="{00000001-A742-405D-B704-A4DFB448505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881-4099-B81E-9F059569343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18.36</c:v>
                </c:pt>
                <c:pt idx="2">
                  <c:v>18.010000000000002</c:v>
                </c:pt>
                <c:pt idx="3">
                  <c:v>23.86</c:v>
                </c:pt>
                <c:pt idx="4">
                  <c:v>18.41</c:v>
                </c:pt>
              </c:numCache>
            </c:numRef>
          </c:val>
          <c:smooth val="0"/>
          <c:extLst>
            <c:ext xmlns:c16="http://schemas.microsoft.com/office/drawing/2014/chart" uri="{C3380CC4-5D6E-409C-BE32-E72D297353CC}">
              <c16:uniqueId val="{00000001-1881-4099-B81E-9F059569343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17.47</c:v>
                </c:pt>
                <c:pt idx="2">
                  <c:v>29.5</c:v>
                </c:pt>
                <c:pt idx="3">
                  <c:v>31.65</c:v>
                </c:pt>
                <c:pt idx="4">
                  <c:v>42.52</c:v>
                </c:pt>
              </c:numCache>
            </c:numRef>
          </c:val>
          <c:extLst>
            <c:ext xmlns:c16="http://schemas.microsoft.com/office/drawing/2014/chart" uri="{C3380CC4-5D6E-409C-BE32-E72D297353CC}">
              <c16:uniqueId val="{00000000-91B7-4B0C-BDA1-A544962299F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55.6</c:v>
                </c:pt>
                <c:pt idx="2">
                  <c:v>59.4</c:v>
                </c:pt>
                <c:pt idx="3">
                  <c:v>68.27</c:v>
                </c:pt>
                <c:pt idx="4">
                  <c:v>74.790000000000006</c:v>
                </c:pt>
              </c:numCache>
            </c:numRef>
          </c:val>
          <c:smooth val="0"/>
          <c:extLst>
            <c:ext xmlns:c16="http://schemas.microsoft.com/office/drawing/2014/chart" uri="{C3380CC4-5D6E-409C-BE32-E72D297353CC}">
              <c16:uniqueId val="{00000001-91B7-4B0C-BDA1-A544962299F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183.47</c:v>
                </c:pt>
                <c:pt idx="2">
                  <c:v>164.9</c:v>
                </c:pt>
                <c:pt idx="3">
                  <c:v>144</c:v>
                </c:pt>
                <c:pt idx="4">
                  <c:v>122.53</c:v>
                </c:pt>
              </c:numCache>
            </c:numRef>
          </c:val>
          <c:extLst>
            <c:ext xmlns:c16="http://schemas.microsoft.com/office/drawing/2014/chart" uri="{C3380CC4-5D6E-409C-BE32-E72D297353CC}">
              <c16:uniqueId val="{00000000-2E89-4EB7-BAB3-D0855D474C7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789.08</c:v>
                </c:pt>
                <c:pt idx="2">
                  <c:v>747.84</c:v>
                </c:pt>
                <c:pt idx="3">
                  <c:v>804.98</c:v>
                </c:pt>
                <c:pt idx="4">
                  <c:v>767.56</c:v>
                </c:pt>
              </c:numCache>
            </c:numRef>
          </c:val>
          <c:smooth val="0"/>
          <c:extLst>
            <c:ext xmlns:c16="http://schemas.microsoft.com/office/drawing/2014/chart" uri="{C3380CC4-5D6E-409C-BE32-E72D297353CC}">
              <c16:uniqueId val="{00000001-2E89-4EB7-BAB3-D0855D474C7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81.97</c:v>
                </c:pt>
                <c:pt idx="2">
                  <c:v>85.35</c:v>
                </c:pt>
                <c:pt idx="3">
                  <c:v>77.13</c:v>
                </c:pt>
                <c:pt idx="4">
                  <c:v>84.6</c:v>
                </c:pt>
              </c:numCache>
            </c:numRef>
          </c:val>
          <c:extLst>
            <c:ext xmlns:c16="http://schemas.microsoft.com/office/drawing/2014/chart" uri="{C3380CC4-5D6E-409C-BE32-E72D297353CC}">
              <c16:uniqueId val="{00000000-4836-43F2-9C60-74375DC8C4B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88.25</c:v>
                </c:pt>
                <c:pt idx="2">
                  <c:v>90.17</c:v>
                </c:pt>
                <c:pt idx="3">
                  <c:v>88.71</c:v>
                </c:pt>
                <c:pt idx="4">
                  <c:v>90.23</c:v>
                </c:pt>
              </c:numCache>
            </c:numRef>
          </c:val>
          <c:smooth val="0"/>
          <c:extLst>
            <c:ext xmlns:c16="http://schemas.microsoft.com/office/drawing/2014/chart" uri="{C3380CC4-5D6E-409C-BE32-E72D297353CC}">
              <c16:uniqueId val="{00000001-4836-43F2-9C60-74375DC8C4B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169.92</c:v>
                </c:pt>
                <c:pt idx="2">
                  <c:v>163.57</c:v>
                </c:pt>
                <c:pt idx="3">
                  <c:v>181.47</c:v>
                </c:pt>
                <c:pt idx="4">
                  <c:v>166.88</c:v>
                </c:pt>
              </c:numCache>
            </c:numRef>
          </c:val>
          <c:extLst>
            <c:ext xmlns:c16="http://schemas.microsoft.com/office/drawing/2014/chart" uri="{C3380CC4-5D6E-409C-BE32-E72D297353CC}">
              <c16:uniqueId val="{00000000-2337-435A-A902-9E6C4B140CB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176.37</c:v>
                </c:pt>
                <c:pt idx="2">
                  <c:v>173.17</c:v>
                </c:pt>
                <c:pt idx="3">
                  <c:v>174.8</c:v>
                </c:pt>
                <c:pt idx="4">
                  <c:v>170.2</c:v>
                </c:pt>
              </c:numCache>
            </c:numRef>
          </c:val>
          <c:smooth val="0"/>
          <c:extLst>
            <c:ext xmlns:c16="http://schemas.microsoft.com/office/drawing/2014/chart" uri="{C3380CC4-5D6E-409C-BE32-E72D297353CC}">
              <c16:uniqueId val="{00000001-2337-435A-A902-9E6C4B140CB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群馬県　沼田市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5">
        <f>データ!S6</f>
        <v>44361</v>
      </c>
      <c r="AM8" s="45"/>
      <c r="AN8" s="45"/>
      <c r="AO8" s="45"/>
      <c r="AP8" s="45"/>
      <c r="AQ8" s="45"/>
      <c r="AR8" s="45"/>
      <c r="AS8" s="45"/>
      <c r="AT8" s="44">
        <f>データ!T6</f>
        <v>443.46</v>
      </c>
      <c r="AU8" s="44"/>
      <c r="AV8" s="44"/>
      <c r="AW8" s="44"/>
      <c r="AX8" s="44"/>
      <c r="AY8" s="44"/>
      <c r="AZ8" s="44"/>
      <c r="BA8" s="44"/>
      <c r="BB8" s="44">
        <f>データ!U6</f>
        <v>100.03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53.12</v>
      </c>
      <c r="J10" s="44"/>
      <c r="K10" s="44"/>
      <c r="L10" s="44"/>
      <c r="M10" s="44"/>
      <c r="N10" s="44"/>
      <c r="O10" s="44"/>
      <c r="P10" s="44">
        <f>データ!P6</f>
        <v>47.15</v>
      </c>
      <c r="Q10" s="44"/>
      <c r="R10" s="44"/>
      <c r="S10" s="44"/>
      <c r="T10" s="44"/>
      <c r="U10" s="44"/>
      <c r="V10" s="44"/>
      <c r="W10" s="44">
        <f>データ!Q6</f>
        <v>86.96</v>
      </c>
      <c r="X10" s="44"/>
      <c r="Y10" s="44"/>
      <c r="Z10" s="44"/>
      <c r="AA10" s="44"/>
      <c r="AB10" s="44"/>
      <c r="AC10" s="44"/>
      <c r="AD10" s="45">
        <f>データ!R6</f>
        <v>2780</v>
      </c>
      <c r="AE10" s="45"/>
      <c r="AF10" s="45"/>
      <c r="AG10" s="45"/>
      <c r="AH10" s="45"/>
      <c r="AI10" s="45"/>
      <c r="AJ10" s="45"/>
      <c r="AK10" s="2"/>
      <c r="AL10" s="45">
        <f>データ!V6</f>
        <v>20770</v>
      </c>
      <c r="AM10" s="45"/>
      <c r="AN10" s="45"/>
      <c r="AO10" s="45"/>
      <c r="AP10" s="45"/>
      <c r="AQ10" s="45"/>
      <c r="AR10" s="45"/>
      <c r="AS10" s="45"/>
      <c r="AT10" s="44">
        <f>データ!W6</f>
        <v>7</v>
      </c>
      <c r="AU10" s="44"/>
      <c r="AV10" s="44"/>
      <c r="AW10" s="44"/>
      <c r="AX10" s="44"/>
      <c r="AY10" s="44"/>
      <c r="AZ10" s="44"/>
      <c r="BA10" s="44"/>
      <c r="BB10" s="44">
        <f>データ!X6</f>
        <v>2967.14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5geklXX7AnnmsWfuEaL8wiI1iJBxaM7fBk9eZtjpGBwqiJk9GYGd4j/vWgd21/L/aNVdIJpKa8vkYBLMlsPJXw==" saltValue="azEFk9UWPt4bDn9I6jwEc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102067</v>
      </c>
      <c r="D6" s="19">
        <f t="shared" si="3"/>
        <v>46</v>
      </c>
      <c r="E6" s="19">
        <f t="shared" si="3"/>
        <v>17</v>
      </c>
      <c r="F6" s="19">
        <f t="shared" si="3"/>
        <v>1</v>
      </c>
      <c r="G6" s="19">
        <f t="shared" si="3"/>
        <v>0</v>
      </c>
      <c r="H6" s="19" t="str">
        <f t="shared" si="3"/>
        <v>群馬県　沼田市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53.12</v>
      </c>
      <c r="P6" s="20">
        <f t="shared" si="3"/>
        <v>47.15</v>
      </c>
      <c r="Q6" s="20">
        <f t="shared" si="3"/>
        <v>86.96</v>
      </c>
      <c r="R6" s="20">
        <f t="shared" si="3"/>
        <v>2780</v>
      </c>
      <c r="S6" s="20">
        <f t="shared" si="3"/>
        <v>44361</v>
      </c>
      <c r="T6" s="20">
        <f t="shared" si="3"/>
        <v>443.46</v>
      </c>
      <c r="U6" s="20">
        <f t="shared" si="3"/>
        <v>100.03</v>
      </c>
      <c r="V6" s="20">
        <f t="shared" si="3"/>
        <v>20770</v>
      </c>
      <c r="W6" s="20">
        <f t="shared" si="3"/>
        <v>7</v>
      </c>
      <c r="X6" s="20">
        <f t="shared" si="3"/>
        <v>2967.14</v>
      </c>
      <c r="Y6" s="21" t="str">
        <f>IF(Y7="",NA(),Y7)</f>
        <v>-</v>
      </c>
      <c r="Z6" s="21">
        <f t="shared" ref="Z6:AH6" si="4">IF(Z7="",NA(),Z7)</f>
        <v>103.32</v>
      </c>
      <c r="AA6" s="21">
        <f t="shared" si="4"/>
        <v>103.56</v>
      </c>
      <c r="AB6" s="21">
        <f t="shared" si="4"/>
        <v>100.39</v>
      </c>
      <c r="AC6" s="21">
        <f t="shared" si="4"/>
        <v>101.76</v>
      </c>
      <c r="AD6" s="21" t="str">
        <f t="shared" si="4"/>
        <v>-</v>
      </c>
      <c r="AE6" s="21">
        <f t="shared" si="4"/>
        <v>106.5</v>
      </c>
      <c r="AF6" s="21">
        <f t="shared" si="4"/>
        <v>106.22</v>
      </c>
      <c r="AG6" s="21">
        <f t="shared" si="4"/>
        <v>107.01</v>
      </c>
      <c r="AH6" s="21">
        <f t="shared" si="4"/>
        <v>106.53</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18.36</v>
      </c>
      <c r="AQ6" s="21">
        <f t="shared" si="5"/>
        <v>18.010000000000002</v>
      </c>
      <c r="AR6" s="21">
        <f t="shared" si="5"/>
        <v>23.86</v>
      </c>
      <c r="AS6" s="21">
        <f t="shared" si="5"/>
        <v>18.41</v>
      </c>
      <c r="AT6" s="20" t="str">
        <f>IF(AT7="","",IF(AT7="-","【-】","【"&amp;SUBSTITUTE(TEXT(AT7,"#,##0.00"),"-","△")&amp;"】"))</f>
        <v>【3.03】</v>
      </c>
      <c r="AU6" s="21" t="str">
        <f>IF(AU7="",NA(),AU7)</f>
        <v>-</v>
      </c>
      <c r="AV6" s="21">
        <f t="shared" ref="AV6:BD6" si="6">IF(AV7="",NA(),AV7)</f>
        <v>17.47</v>
      </c>
      <c r="AW6" s="21">
        <f t="shared" si="6"/>
        <v>29.5</v>
      </c>
      <c r="AX6" s="21">
        <f t="shared" si="6"/>
        <v>31.65</v>
      </c>
      <c r="AY6" s="21">
        <f t="shared" si="6"/>
        <v>42.52</v>
      </c>
      <c r="AZ6" s="21" t="str">
        <f t="shared" si="6"/>
        <v>-</v>
      </c>
      <c r="BA6" s="21">
        <f t="shared" si="6"/>
        <v>55.6</v>
      </c>
      <c r="BB6" s="21">
        <f t="shared" si="6"/>
        <v>59.4</v>
      </c>
      <c r="BC6" s="21">
        <f t="shared" si="6"/>
        <v>68.27</v>
      </c>
      <c r="BD6" s="21">
        <f t="shared" si="6"/>
        <v>74.790000000000006</v>
      </c>
      <c r="BE6" s="20" t="str">
        <f>IF(BE7="","",IF(BE7="-","【-】","【"&amp;SUBSTITUTE(TEXT(BE7,"#,##0.00"),"-","△")&amp;"】"))</f>
        <v>【78.43】</v>
      </c>
      <c r="BF6" s="21" t="str">
        <f>IF(BF7="",NA(),BF7)</f>
        <v>-</v>
      </c>
      <c r="BG6" s="21">
        <f t="shared" ref="BG6:BO6" si="7">IF(BG7="",NA(),BG7)</f>
        <v>183.47</v>
      </c>
      <c r="BH6" s="21">
        <f t="shared" si="7"/>
        <v>164.9</v>
      </c>
      <c r="BI6" s="21">
        <f t="shared" si="7"/>
        <v>144</v>
      </c>
      <c r="BJ6" s="21">
        <f t="shared" si="7"/>
        <v>122.53</v>
      </c>
      <c r="BK6" s="21" t="str">
        <f t="shared" si="7"/>
        <v>-</v>
      </c>
      <c r="BL6" s="21">
        <f t="shared" si="7"/>
        <v>789.08</v>
      </c>
      <c r="BM6" s="21">
        <f t="shared" si="7"/>
        <v>747.84</v>
      </c>
      <c r="BN6" s="21">
        <f t="shared" si="7"/>
        <v>804.98</v>
      </c>
      <c r="BO6" s="21">
        <f t="shared" si="7"/>
        <v>767.56</v>
      </c>
      <c r="BP6" s="20" t="str">
        <f>IF(BP7="","",IF(BP7="-","【-】","【"&amp;SUBSTITUTE(TEXT(BP7,"#,##0.00"),"-","△")&amp;"】"))</f>
        <v>【630.82】</v>
      </c>
      <c r="BQ6" s="21" t="str">
        <f>IF(BQ7="",NA(),BQ7)</f>
        <v>-</v>
      </c>
      <c r="BR6" s="21">
        <f t="shared" ref="BR6:BZ6" si="8">IF(BR7="",NA(),BR7)</f>
        <v>81.97</v>
      </c>
      <c r="BS6" s="21">
        <f t="shared" si="8"/>
        <v>85.35</v>
      </c>
      <c r="BT6" s="21">
        <f t="shared" si="8"/>
        <v>77.13</v>
      </c>
      <c r="BU6" s="21">
        <f t="shared" si="8"/>
        <v>84.6</v>
      </c>
      <c r="BV6" s="21" t="str">
        <f t="shared" si="8"/>
        <v>-</v>
      </c>
      <c r="BW6" s="21">
        <f t="shared" si="8"/>
        <v>88.25</v>
      </c>
      <c r="BX6" s="21">
        <f t="shared" si="8"/>
        <v>90.17</v>
      </c>
      <c r="BY6" s="21">
        <f t="shared" si="8"/>
        <v>88.71</v>
      </c>
      <c r="BZ6" s="21">
        <f t="shared" si="8"/>
        <v>90.23</v>
      </c>
      <c r="CA6" s="20" t="str">
        <f>IF(CA7="","",IF(CA7="-","【-】","【"&amp;SUBSTITUTE(TEXT(CA7,"#,##0.00"),"-","△")&amp;"】"))</f>
        <v>【97.81】</v>
      </c>
      <c r="CB6" s="21" t="str">
        <f>IF(CB7="",NA(),CB7)</f>
        <v>-</v>
      </c>
      <c r="CC6" s="21">
        <f t="shared" ref="CC6:CK6" si="9">IF(CC7="",NA(),CC7)</f>
        <v>169.92</v>
      </c>
      <c r="CD6" s="21">
        <f t="shared" si="9"/>
        <v>163.57</v>
      </c>
      <c r="CE6" s="21">
        <f t="shared" si="9"/>
        <v>181.47</v>
      </c>
      <c r="CF6" s="21">
        <f t="shared" si="9"/>
        <v>166.88</v>
      </c>
      <c r="CG6" s="21" t="str">
        <f t="shared" si="9"/>
        <v>-</v>
      </c>
      <c r="CH6" s="21">
        <f t="shared" si="9"/>
        <v>176.37</v>
      </c>
      <c r="CI6" s="21">
        <f t="shared" si="9"/>
        <v>173.17</v>
      </c>
      <c r="CJ6" s="21">
        <f t="shared" si="9"/>
        <v>174.8</v>
      </c>
      <c r="CK6" s="21">
        <f t="shared" si="9"/>
        <v>170.2</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56.72</v>
      </c>
      <c r="CT6" s="21">
        <f t="shared" si="10"/>
        <v>56.43</v>
      </c>
      <c r="CU6" s="21">
        <f t="shared" si="10"/>
        <v>55.82</v>
      </c>
      <c r="CV6" s="21">
        <f t="shared" si="10"/>
        <v>56.51</v>
      </c>
      <c r="CW6" s="20" t="str">
        <f>IF(CW7="","",IF(CW7="-","【-】","【"&amp;SUBSTITUTE(TEXT(CW7,"#,##0.00"),"-","△")&amp;"】"))</f>
        <v>【58.94】</v>
      </c>
      <c r="CX6" s="21" t="str">
        <f>IF(CX7="",NA(),CX7)</f>
        <v>-</v>
      </c>
      <c r="CY6" s="21">
        <f t="shared" ref="CY6:DG6" si="11">IF(CY7="",NA(),CY7)</f>
        <v>91.56</v>
      </c>
      <c r="CZ6" s="21">
        <f t="shared" si="11"/>
        <v>93.48</v>
      </c>
      <c r="DA6" s="21">
        <f t="shared" si="11"/>
        <v>96.39</v>
      </c>
      <c r="DB6" s="21">
        <f t="shared" si="11"/>
        <v>99.08</v>
      </c>
      <c r="DC6" s="21" t="str">
        <f t="shared" si="11"/>
        <v>-</v>
      </c>
      <c r="DD6" s="21">
        <f t="shared" si="11"/>
        <v>90.72</v>
      </c>
      <c r="DE6" s="21">
        <f t="shared" si="11"/>
        <v>91.07</v>
      </c>
      <c r="DF6" s="21">
        <f t="shared" si="11"/>
        <v>90.67</v>
      </c>
      <c r="DG6" s="21">
        <f t="shared" si="11"/>
        <v>90.62</v>
      </c>
      <c r="DH6" s="20" t="str">
        <f>IF(DH7="","",IF(DH7="-","【-】","【"&amp;SUBSTITUTE(TEXT(DH7,"#,##0.00"),"-","△")&amp;"】"))</f>
        <v>【95.91】</v>
      </c>
      <c r="DI6" s="21" t="str">
        <f>IF(DI7="",NA(),DI7)</f>
        <v>-</v>
      </c>
      <c r="DJ6" s="21">
        <f t="shared" ref="DJ6:DR6" si="12">IF(DJ7="",NA(),DJ7)</f>
        <v>3.39</v>
      </c>
      <c r="DK6" s="21">
        <f t="shared" si="12"/>
        <v>6.72</v>
      </c>
      <c r="DL6" s="21">
        <f t="shared" si="12"/>
        <v>9.9700000000000006</v>
      </c>
      <c r="DM6" s="21">
        <f t="shared" si="12"/>
        <v>13.11</v>
      </c>
      <c r="DN6" s="21" t="str">
        <f t="shared" si="12"/>
        <v>-</v>
      </c>
      <c r="DO6" s="21">
        <f t="shared" si="12"/>
        <v>20.78</v>
      </c>
      <c r="DP6" s="21">
        <f t="shared" si="12"/>
        <v>23.54</v>
      </c>
      <c r="DQ6" s="21">
        <f t="shared" si="12"/>
        <v>25.86</v>
      </c>
      <c r="DR6" s="21">
        <f t="shared" si="12"/>
        <v>26.9</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1">
        <f t="shared" si="13"/>
        <v>1.34</v>
      </c>
      <c r="EA6" s="21">
        <f t="shared" si="13"/>
        <v>1.5</v>
      </c>
      <c r="EB6" s="21">
        <f t="shared" si="13"/>
        <v>1.4</v>
      </c>
      <c r="EC6" s="21">
        <f t="shared" si="13"/>
        <v>2.08</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0.15</v>
      </c>
      <c r="EL6" s="21">
        <f t="shared" si="14"/>
        <v>0.15</v>
      </c>
      <c r="EM6" s="21">
        <f t="shared" si="14"/>
        <v>0.12</v>
      </c>
      <c r="EN6" s="21">
        <f t="shared" si="14"/>
        <v>0.09</v>
      </c>
      <c r="EO6" s="20" t="str">
        <f>IF(EO7="","",IF(EO7="-","【-】","【"&amp;SUBSTITUTE(TEXT(EO7,"#,##0.00"),"-","△")&amp;"】"))</f>
        <v>【0.22】</v>
      </c>
    </row>
    <row r="7" spans="1:148" s="22" customFormat="1" x14ac:dyDescent="0.2">
      <c r="A7" s="14"/>
      <c r="B7" s="23">
        <v>2023</v>
      </c>
      <c r="C7" s="23">
        <v>102067</v>
      </c>
      <c r="D7" s="23">
        <v>46</v>
      </c>
      <c r="E7" s="23">
        <v>17</v>
      </c>
      <c r="F7" s="23">
        <v>1</v>
      </c>
      <c r="G7" s="23">
        <v>0</v>
      </c>
      <c r="H7" s="23" t="s">
        <v>96</v>
      </c>
      <c r="I7" s="23" t="s">
        <v>97</v>
      </c>
      <c r="J7" s="23" t="s">
        <v>98</v>
      </c>
      <c r="K7" s="23" t="s">
        <v>99</v>
      </c>
      <c r="L7" s="23" t="s">
        <v>100</v>
      </c>
      <c r="M7" s="23" t="s">
        <v>101</v>
      </c>
      <c r="N7" s="24" t="s">
        <v>102</v>
      </c>
      <c r="O7" s="24">
        <v>53.12</v>
      </c>
      <c r="P7" s="24">
        <v>47.15</v>
      </c>
      <c r="Q7" s="24">
        <v>86.96</v>
      </c>
      <c r="R7" s="24">
        <v>2780</v>
      </c>
      <c r="S7" s="24">
        <v>44361</v>
      </c>
      <c r="T7" s="24">
        <v>443.46</v>
      </c>
      <c r="U7" s="24">
        <v>100.03</v>
      </c>
      <c r="V7" s="24">
        <v>20770</v>
      </c>
      <c r="W7" s="24">
        <v>7</v>
      </c>
      <c r="X7" s="24">
        <v>2967.14</v>
      </c>
      <c r="Y7" s="24" t="s">
        <v>102</v>
      </c>
      <c r="Z7" s="24">
        <v>103.32</v>
      </c>
      <c r="AA7" s="24">
        <v>103.56</v>
      </c>
      <c r="AB7" s="24">
        <v>100.39</v>
      </c>
      <c r="AC7" s="24">
        <v>101.76</v>
      </c>
      <c r="AD7" s="24" t="s">
        <v>102</v>
      </c>
      <c r="AE7" s="24">
        <v>106.5</v>
      </c>
      <c r="AF7" s="24">
        <v>106.22</v>
      </c>
      <c r="AG7" s="24">
        <v>107.01</v>
      </c>
      <c r="AH7" s="24">
        <v>106.53</v>
      </c>
      <c r="AI7" s="24">
        <v>105.91</v>
      </c>
      <c r="AJ7" s="24" t="s">
        <v>102</v>
      </c>
      <c r="AK7" s="24">
        <v>0</v>
      </c>
      <c r="AL7" s="24">
        <v>0</v>
      </c>
      <c r="AM7" s="24">
        <v>0</v>
      </c>
      <c r="AN7" s="24">
        <v>0</v>
      </c>
      <c r="AO7" s="24" t="s">
        <v>102</v>
      </c>
      <c r="AP7" s="24">
        <v>18.36</v>
      </c>
      <c r="AQ7" s="24">
        <v>18.010000000000002</v>
      </c>
      <c r="AR7" s="24">
        <v>23.86</v>
      </c>
      <c r="AS7" s="24">
        <v>18.41</v>
      </c>
      <c r="AT7" s="24">
        <v>3.03</v>
      </c>
      <c r="AU7" s="24" t="s">
        <v>102</v>
      </c>
      <c r="AV7" s="24">
        <v>17.47</v>
      </c>
      <c r="AW7" s="24">
        <v>29.5</v>
      </c>
      <c r="AX7" s="24">
        <v>31.65</v>
      </c>
      <c r="AY7" s="24">
        <v>42.52</v>
      </c>
      <c r="AZ7" s="24" t="s">
        <v>102</v>
      </c>
      <c r="BA7" s="24">
        <v>55.6</v>
      </c>
      <c r="BB7" s="24">
        <v>59.4</v>
      </c>
      <c r="BC7" s="24">
        <v>68.27</v>
      </c>
      <c r="BD7" s="24">
        <v>74.790000000000006</v>
      </c>
      <c r="BE7" s="24">
        <v>78.430000000000007</v>
      </c>
      <c r="BF7" s="24" t="s">
        <v>102</v>
      </c>
      <c r="BG7" s="24">
        <v>183.47</v>
      </c>
      <c r="BH7" s="24">
        <v>164.9</v>
      </c>
      <c r="BI7" s="24">
        <v>144</v>
      </c>
      <c r="BJ7" s="24">
        <v>122.53</v>
      </c>
      <c r="BK7" s="24" t="s">
        <v>102</v>
      </c>
      <c r="BL7" s="24">
        <v>789.08</v>
      </c>
      <c r="BM7" s="24">
        <v>747.84</v>
      </c>
      <c r="BN7" s="24">
        <v>804.98</v>
      </c>
      <c r="BO7" s="24">
        <v>767.56</v>
      </c>
      <c r="BP7" s="24">
        <v>630.82000000000005</v>
      </c>
      <c r="BQ7" s="24" t="s">
        <v>102</v>
      </c>
      <c r="BR7" s="24">
        <v>81.97</v>
      </c>
      <c r="BS7" s="24">
        <v>85.35</v>
      </c>
      <c r="BT7" s="24">
        <v>77.13</v>
      </c>
      <c r="BU7" s="24">
        <v>84.6</v>
      </c>
      <c r="BV7" s="24" t="s">
        <v>102</v>
      </c>
      <c r="BW7" s="24">
        <v>88.25</v>
      </c>
      <c r="BX7" s="24">
        <v>90.17</v>
      </c>
      <c r="BY7" s="24">
        <v>88.71</v>
      </c>
      <c r="BZ7" s="24">
        <v>90.23</v>
      </c>
      <c r="CA7" s="24">
        <v>97.81</v>
      </c>
      <c r="CB7" s="24" t="s">
        <v>102</v>
      </c>
      <c r="CC7" s="24">
        <v>169.92</v>
      </c>
      <c r="CD7" s="24">
        <v>163.57</v>
      </c>
      <c r="CE7" s="24">
        <v>181.47</v>
      </c>
      <c r="CF7" s="24">
        <v>166.88</v>
      </c>
      <c r="CG7" s="24" t="s">
        <v>102</v>
      </c>
      <c r="CH7" s="24">
        <v>176.37</v>
      </c>
      <c r="CI7" s="24">
        <v>173.17</v>
      </c>
      <c r="CJ7" s="24">
        <v>174.8</v>
      </c>
      <c r="CK7" s="24">
        <v>170.2</v>
      </c>
      <c r="CL7" s="24">
        <v>138.75</v>
      </c>
      <c r="CM7" s="24" t="s">
        <v>102</v>
      </c>
      <c r="CN7" s="24" t="s">
        <v>102</v>
      </c>
      <c r="CO7" s="24" t="s">
        <v>102</v>
      </c>
      <c r="CP7" s="24" t="s">
        <v>102</v>
      </c>
      <c r="CQ7" s="24" t="s">
        <v>102</v>
      </c>
      <c r="CR7" s="24" t="s">
        <v>102</v>
      </c>
      <c r="CS7" s="24">
        <v>56.72</v>
      </c>
      <c r="CT7" s="24">
        <v>56.43</v>
      </c>
      <c r="CU7" s="24">
        <v>55.82</v>
      </c>
      <c r="CV7" s="24">
        <v>56.51</v>
      </c>
      <c r="CW7" s="24">
        <v>58.94</v>
      </c>
      <c r="CX7" s="24" t="s">
        <v>102</v>
      </c>
      <c r="CY7" s="24">
        <v>91.56</v>
      </c>
      <c r="CZ7" s="24">
        <v>93.48</v>
      </c>
      <c r="DA7" s="24">
        <v>96.39</v>
      </c>
      <c r="DB7" s="24">
        <v>99.08</v>
      </c>
      <c r="DC7" s="24" t="s">
        <v>102</v>
      </c>
      <c r="DD7" s="24">
        <v>90.72</v>
      </c>
      <c r="DE7" s="24">
        <v>91.07</v>
      </c>
      <c r="DF7" s="24">
        <v>90.67</v>
      </c>
      <c r="DG7" s="24">
        <v>90.62</v>
      </c>
      <c r="DH7" s="24">
        <v>95.91</v>
      </c>
      <c r="DI7" s="24" t="s">
        <v>102</v>
      </c>
      <c r="DJ7" s="24">
        <v>3.39</v>
      </c>
      <c r="DK7" s="24">
        <v>6.72</v>
      </c>
      <c r="DL7" s="24">
        <v>9.9700000000000006</v>
      </c>
      <c r="DM7" s="24">
        <v>13.11</v>
      </c>
      <c r="DN7" s="24" t="s">
        <v>102</v>
      </c>
      <c r="DO7" s="24">
        <v>20.78</v>
      </c>
      <c r="DP7" s="24">
        <v>23.54</v>
      </c>
      <c r="DQ7" s="24">
        <v>25.86</v>
      </c>
      <c r="DR7" s="24">
        <v>26.9</v>
      </c>
      <c r="DS7" s="24">
        <v>41.09</v>
      </c>
      <c r="DT7" s="24" t="s">
        <v>102</v>
      </c>
      <c r="DU7" s="24">
        <v>0</v>
      </c>
      <c r="DV7" s="24">
        <v>0</v>
      </c>
      <c r="DW7" s="24">
        <v>0</v>
      </c>
      <c r="DX7" s="24">
        <v>0</v>
      </c>
      <c r="DY7" s="24" t="s">
        <v>102</v>
      </c>
      <c r="DZ7" s="24">
        <v>1.34</v>
      </c>
      <c r="EA7" s="24">
        <v>1.5</v>
      </c>
      <c r="EB7" s="24">
        <v>1.4</v>
      </c>
      <c r="EC7" s="24">
        <v>2.08</v>
      </c>
      <c r="ED7" s="24">
        <v>8.68</v>
      </c>
      <c r="EE7" s="24" t="s">
        <v>102</v>
      </c>
      <c r="EF7" s="24">
        <v>0</v>
      </c>
      <c r="EG7" s="24">
        <v>0</v>
      </c>
      <c r="EH7" s="24">
        <v>0</v>
      </c>
      <c r="EI7" s="24">
        <v>0</v>
      </c>
      <c r="EJ7" s="24" t="s">
        <v>102</v>
      </c>
      <c r="EK7" s="24">
        <v>0.15</v>
      </c>
      <c r="EL7" s="24">
        <v>0.15</v>
      </c>
      <c r="EM7" s="24">
        <v>0.12</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2025-01-29T06:35:26Z</cp:lastPrinted>
  <dcterms:created xsi:type="dcterms:W3CDTF">2025-01-24T06:59:28Z</dcterms:created>
  <dcterms:modified xsi:type="dcterms:W3CDTF">2025-02-27T06:11:42Z</dcterms:modified>
  <cp:category/>
</cp:coreProperties>
</file>