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42539108-02AB-4589-9C38-BBBCC895B8CD}" xr6:coauthVersionLast="47" xr6:coauthVersionMax="47" xr10:uidLastSave="{00000000-0000-0000-0000-000000000000}"/>
  <workbookProtection workbookAlgorithmName="SHA-512" workbookHashValue="R2dJyRgf5S1ZUdAaJBB7C/siGgZrb0be3gLHI6XGigaA9ZeUdzxr7Z3wCSZ713GOWoBucnh+e8ECrIzQcUqUew==" workbookSaltValue="hWsJNlqRmNamS33jTX6fP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AD10" i="4"/>
  <c r="P10" i="4"/>
  <c r="AT8" i="4"/>
  <c r="AD8" i="4"/>
  <c r="W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<sst xmlns="http://schemas.openxmlformats.org/spreadsheetml/2006/main" count="231" uniqueCount="116">
  <si>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</si>
  <si>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</si>
  <si>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</si>
  <si>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</si>
  <si>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</si>
  <si>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</si>
  <si>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</si>
  <si>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</si>
  <si>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</si>
  <si>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</si>
  <si>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</si>
  <si>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</si>
  <si>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</si>
  <si>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</si>
  <si>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</si>
  <si>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</si>
  <si>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</si>
  <si>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</si>
  <si>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</si>
  <si>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</si>
  <si>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</si>
  <si>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</si>
  <si>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</si>
  <si>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</si>
  <si>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</si>
  <si>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</si>
  <si>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</si>
  <si>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</si>
  <si>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</si>
  <si>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</si>
  <si>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</si>
  <si>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</si>
  <si>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</si>
  <si>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</si>
  <si>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</si>
  <si>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</si>
  <si>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</si>
  <si>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</si>
  <si>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</si>
  <si>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</si>
  <si>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</si>
  <si>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</si>
  <si>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</si>
  <si>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</si>
  <si>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</si>
  <si>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</si>
  <si>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</si>
  <si>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</si>
  <si>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</si>
  <si>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</si>
  <si>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</si>
  <si>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</si>
  <si>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</si>
  <si>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</si>
  <si>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</si>
  <si>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</si>
  <si>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</si>
  <si>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</si>
  <si>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</si>
  <si>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</si>
  <si>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</si>
  <si>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</si>
  <si>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</si>
  <si>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</si>
  <si>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</si>
  <si>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</si>
  <si>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</si>
  <si>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</si>
  <si>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</si>
  <si>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</si>
  <si>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</si>
  <si>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</si>
  <si>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</si>
  <si>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</si>
  <si>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</si>
  <si>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</si>
  <si>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</si>
  <si>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</si>
  <si>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</si>
  <si>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</si>
  <si>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</si>
  <si>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</si>
  <si>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</si>
  <si>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</si>
  <si>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</si>
  <si>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</si>
  <si>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</si>
  <si>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</si>
  <si>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</si>
  <si>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</si>
  <si>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</si>
  <si>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</si>
  <si>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</si>
  <si>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</si>
  <si>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</si>
  <si>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</si>
  <si>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</si>
  <si>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</si>
  <si>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</si>
  <si>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</si>
  <si>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</si>
  <si>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</si>
  <si>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</si>
  <si>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</si>
  <si>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</si>
  <si>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</si>
  <si>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</si>
  <si>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</si>
  <si>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</si>
  <si>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</si>
  <si>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</si>
  <si>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</si>
  <si>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</si>
  <si>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経常収支比率は毎年100％を超えており、維持管理費用の削減に取り組んでいることなどから、経営改善の成果が表れていると考える。
　流動比率は毎年100％を超えており、支払能力は高いと言える。
　企業債残高対事業規模比率は、企業債残高が減少傾向にあることなどから、今後も下がっていくものと考えている。
　経費回収率は100％を超えており、経費は十分回収できていると考える。
　汚水処理原価は類似団体の平均を大きく下回り、効率的な汚水処理が実施されていると考えている。
　施設利用率は、前年度と比較して微増している。本市の汚水排除方式は合流式を含むために、天候、降雨量等に左右されるが、過去４年間の実績からおおむね適正な値で推移していると考えている。
　水洗化率は類似団体と比べ、やや低い値となっており、今後はより一層の普及促進の取組が必要と考える。</t>
    <rPh sb="241" eb="244">
      <t>ゼンネンド</t>
    </rPh>
    <rPh sb="245" eb="247">
      <t>ヒカク</t>
    </rPh>
    <rPh sb="249" eb="251">
      <t>ビゾウ</t>
    </rPh>
    <rPh sb="335" eb="336">
      <t>クラ</t>
    </rPh>
    <rPh sb="340" eb="341">
      <t>ヒク</t>
    </rPh>
    <rPh sb="342" eb="343">
      <t>アタイ</t>
    </rPh>
    <rPh sb="350" eb="352">
      <t>コンゴ</t>
    </rPh>
    <rPh sb="355" eb="357">
      <t>イッソウ</t>
    </rPh>
    <rPh sb="358" eb="360">
      <t>フキュウ</t>
    </rPh>
    <rPh sb="360" eb="362">
      <t>ソクシン</t>
    </rPh>
    <rPh sb="363" eb="365">
      <t>トリクミ</t>
    </rPh>
    <rPh sb="366" eb="368">
      <t>ヒツヨウ</t>
    </rPh>
    <rPh sb="369" eb="370">
      <t>カンガ</t>
    </rPh>
    <phoneticPr fontId="4"/>
  </si>
  <si>
    <t xml:space="preserve"> 有形固定資産減価償却率及び管渠老朽化率が高いこと並びに管渠改善率が低いことから、今後も計画的に管渠等の更新を行わなければならない状況にある。このため、ストックマネジメント計画にのっとり、引き続き管渠等の更新工事を実施していく予定である。</t>
    <phoneticPr fontId="4"/>
  </si>
  <si>
    <t xml:space="preserve"> 近年、節水型機器の普及などにより、水需要の大きな伸びを期待することは難しい状況にある。
　また、管渠や処理施設の老朽化も進んでいくことから、今後、修繕や更新に係る費用が増大することが考えられる。
　さらに、未普及地域の解消のための管渠整備事業も引き続き実施していくため、より一層の経費削減に努めるとともに、事業の統合の検討等、経営の効率化を高めていく必要がある。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</si>
</sst>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0.03</c:v>
                </c:pt>
                <c:pt idx="2">
                  <c:v>0.06</c:v>
                </c:pt>
                <c:pt idx="3">
                  <c:v>0.1</c:v>
                </c:pt>
                <c:pt idx="4">
                  <c:v>7.0000000000000007E-2</c:v>
                </c:pt>
              </c:numCache>
            </c:numRef>
          </c:val>
          <c:extLst>
            <c:ext xmlns:c16="http://schemas.microsoft.com/office/drawing/2014/chart" uri="{C3380CC4-5D6E-409C-BE32-E72D297353CC}">
              <c16:uniqueId val="{00000000-58F4-43EF-B381-C5349106E7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58F4-43EF-B381-C5349106E7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63.7</c:v>
                </c:pt>
                <c:pt idx="1">
                  <c:v>62.37</c:v>
                </c:pt>
                <c:pt idx="2">
                  <c:v>64.19</c:v>
                </c:pt>
                <c:pt idx="3">
                  <c:v>68.06</c:v>
                </c:pt>
                <c:pt idx="4">
                  <c:v>68.349999999999994</c:v>
                </c:pt>
              </c:numCache>
            </c:numRef>
          </c:val>
          <c:extLst>
            <c:ext xmlns:c16="http://schemas.microsoft.com/office/drawing/2014/chart" uri="{C3380CC4-5D6E-409C-BE32-E72D297353CC}">
              <c16:uniqueId val="{00000000-1FE1-4105-8655-580A6498FE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1FE1-4105-8655-580A6498FE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94.68</c:v>
                </c:pt>
                <c:pt idx="1">
                  <c:v>94.73</c:v>
                </c:pt>
                <c:pt idx="2">
                  <c:v>94.77</c:v>
                </c:pt>
                <c:pt idx="3">
                  <c:v>94.61</c:v>
                </c:pt>
                <c:pt idx="4">
                  <c:v>94.52</c:v>
                </c:pt>
              </c:numCache>
            </c:numRef>
          </c:val>
          <c:extLst>
            <c:ext xmlns:c16="http://schemas.microsoft.com/office/drawing/2014/chart" uri="{C3380CC4-5D6E-409C-BE32-E72D297353CC}">
              <c16:uniqueId val="{00000000-1399-412A-8D78-0E5763524EB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1399-412A-8D78-0E5763524EB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123.55</c:v>
                </c:pt>
                <c:pt idx="1">
                  <c:v>117.35</c:v>
                </c:pt>
                <c:pt idx="2">
                  <c:v>117.07</c:v>
                </c:pt>
                <c:pt idx="3">
                  <c:v>113.04</c:v>
                </c:pt>
                <c:pt idx="4">
                  <c:v>109.67</c:v>
                </c:pt>
              </c:numCache>
            </c:numRef>
          </c:val>
          <c:extLst>
            <c:ext xmlns:c16="http://schemas.microsoft.com/office/drawing/2014/chart" uri="{C3380CC4-5D6E-409C-BE32-E72D297353CC}">
              <c16:uniqueId val="{00000000-5DB5-44E8-A837-909BF70EA2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5DB5-44E8-A837-909BF70EA2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40.090000000000003</c:v>
                </c:pt>
                <c:pt idx="1">
                  <c:v>41.13</c:v>
                </c:pt>
                <c:pt idx="2">
                  <c:v>42.29</c:v>
                </c:pt>
                <c:pt idx="3">
                  <c:v>43.32</c:v>
                </c:pt>
                <c:pt idx="4">
                  <c:v>44.31</c:v>
                </c:pt>
              </c:numCache>
            </c:numRef>
          </c:val>
          <c:extLst>
            <c:ext xmlns:c16="http://schemas.microsoft.com/office/drawing/2014/chart" uri="{C3380CC4-5D6E-409C-BE32-E72D297353CC}">
              <c16:uniqueId val="{00000000-D087-4078-8E0C-2A188588CC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D087-4078-8E0C-2A188588CC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4.45</c:v>
                </c:pt>
                <c:pt idx="1">
                  <c:v>4.9000000000000004</c:v>
                </c:pt>
                <c:pt idx="2">
                  <c:v>5.19</c:v>
                </c:pt>
                <c:pt idx="3">
                  <c:v>5.46</c:v>
                </c:pt>
                <c:pt idx="4">
                  <c:v>6.8</c:v>
                </c:pt>
              </c:numCache>
            </c:numRef>
          </c:val>
          <c:extLst>
            <c:ext xmlns:c16="http://schemas.microsoft.com/office/drawing/2014/chart" uri="{C3380CC4-5D6E-409C-BE32-E72D297353CC}">
              <c16:uniqueId val="{00000000-A643-4428-9470-8FCF9BCA0C6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A643-4428-9470-8FCF9BCA0C6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5D-46B3-B468-953738DC01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C35D-46B3-B468-953738DC01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186.4</c:v>
                </c:pt>
                <c:pt idx="1">
                  <c:v>188.51</c:v>
                </c:pt>
                <c:pt idx="2">
                  <c:v>195.27</c:v>
                </c:pt>
                <c:pt idx="3">
                  <c:v>171.49</c:v>
                </c:pt>
                <c:pt idx="4">
                  <c:v>162.06</c:v>
                </c:pt>
              </c:numCache>
            </c:numRef>
          </c:val>
          <c:extLst>
            <c:ext xmlns:c16="http://schemas.microsoft.com/office/drawing/2014/chart" uri="{C3380CC4-5D6E-409C-BE32-E72D297353CC}">
              <c16:uniqueId val="{00000000-4631-4416-A5DE-CF78910CC0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4631-4416-A5DE-CF78910CC0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992.14</c:v>
                </c:pt>
                <c:pt idx="1">
                  <c:v>969.27</c:v>
                </c:pt>
                <c:pt idx="2">
                  <c:v>936.81</c:v>
                </c:pt>
                <c:pt idx="3">
                  <c:v>907.17</c:v>
                </c:pt>
                <c:pt idx="4">
                  <c:v>871.16</c:v>
                </c:pt>
              </c:numCache>
            </c:numRef>
          </c:val>
          <c:extLst>
            <c:ext xmlns:c16="http://schemas.microsoft.com/office/drawing/2014/chart" uri="{C3380CC4-5D6E-409C-BE32-E72D297353CC}">
              <c16:uniqueId val="{00000000-89E1-42BE-89DF-9EBF6977221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89E1-42BE-89DF-9EBF6977221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132.13</c:v>
                </c:pt>
                <c:pt idx="1">
                  <c:v>133.97999999999999</c:v>
                </c:pt>
                <c:pt idx="2">
                  <c:v>129.30000000000001</c:v>
                </c:pt>
                <c:pt idx="3">
                  <c:v>125.86</c:v>
                </c:pt>
                <c:pt idx="4">
                  <c:v>123.85</c:v>
                </c:pt>
              </c:numCache>
            </c:numRef>
          </c:val>
          <c:extLst>
            <c:ext xmlns:c16="http://schemas.microsoft.com/office/drawing/2014/chart" uri="{C3380CC4-5D6E-409C-BE32-E72D297353CC}">
              <c16:uniqueId val="{00000000-2C60-4A91-91F2-FEEDECB026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2C60-4A91-91F2-FEEDECB026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93.86</c:v>
                </c:pt>
                <c:pt idx="1">
                  <c:v>91.08</c:v>
                </c:pt>
                <c:pt idx="2">
                  <c:v>94.55</c:v>
                </c:pt>
                <c:pt idx="3">
                  <c:v>97.33</c:v>
                </c:pt>
                <c:pt idx="4">
                  <c:v>99.01</c:v>
                </c:pt>
              </c:numCache>
            </c:numRef>
          </c:val>
          <c:extLst>
            <c:ext xmlns:c16="http://schemas.microsoft.com/office/drawing/2014/chart" uri="{C3380CC4-5D6E-409C-BE32-E72D297353CC}">
              <c16:uniqueId val="{00000000-1510-452F-AA61-46EA7D7818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1510-452F-AA61-46EA7D7818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高崎市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Ad</v>
      </c>
      <c r="X8" s="34"/>
      <c r="Y8" s="34"/>
      <c r="Z8" s="34"/>
      <c r="AA8" s="34"/>
      <c r="AB8" s="34"/>
      <c r="AC8" s="34"/>
      <c r="AD8" s="35" t="str">
        <f>データ!$M$6</f>
        <v>自治体職員</v>
      </c>
      <c r="AE8" s="35"/>
      <c r="AF8" s="35"/>
      <c r="AG8" s="35"/>
      <c r="AH8" s="35"/>
      <c r="AI8" s="35"/>
      <c r="AJ8" s="35"/>
      <c r="AK8" s="3"/>
      <c r="AL8" s="36">
        <f>データ!S6</f>
        <v>367861</v>
      </c>
      <c r="AM8" s="36"/>
      <c r="AN8" s="36"/>
      <c r="AO8" s="36"/>
      <c r="AP8" s="36"/>
      <c r="AQ8" s="36"/>
      <c r="AR8" s="36"/>
      <c r="AS8" s="36"/>
      <c r="AT8" s="37">
        <f>データ!T6</f>
        <v>459.16</v>
      </c>
      <c r="AU8" s="37"/>
      <c r="AV8" s="37"/>
      <c r="AW8" s="37"/>
      <c r="AX8" s="37"/>
      <c r="AY8" s="37"/>
      <c r="AZ8" s="37"/>
      <c r="BA8" s="37"/>
      <c r="BB8" s="37">
        <f>データ!U6</f>
        <v>801.16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69.34</v>
      </c>
      <c r="J10" s="37"/>
      <c r="K10" s="37"/>
      <c r="L10" s="37"/>
      <c r="M10" s="37"/>
      <c r="N10" s="37"/>
      <c r="O10" s="37"/>
      <c r="P10" s="37">
        <f>データ!P6</f>
        <v>74.02</v>
      </c>
      <c r="Q10" s="37"/>
      <c r="R10" s="37"/>
      <c r="S10" s="37"/>
      <c r="T10" s="37"/>
      <c r="U10" s="37"/>
      <c r="V10" s="37"/>
      <c r="W10" s="37">
        <f>データ!Q6</f>
        <v>87</v>
      </c>
      <c r="X10" s="37"/>
      <c r="Y10" s="37"/>
      <c r="Z10" s="37"/>
      <c r="AA10" s="37"/>
      <c r="AB10" s="37"/>
      <c r="AC10" s="37"/>
      <c r="AD10" s="36">
        <f>データ!R6</f>
        <v>2173</v>
      </c>
      <c r="AE10" s="36"/>
      <c r="AF10" s="36"/>
      <c r="AG10" s="36"/>
      <c r="AH10" s="36"/>
      <c r="AI10" s="36"/>
      <c r="AJ10" s="36"/>
      <c r="AK10" s="2"/>
      <c r="AL10" s="36">
        <f>データ!V6</f>
        <v>271332</v>
      </c>
      <c r="AM10" s="36"/>
      <c r="AN10" s="36"/>
      <c r="AO10" s="36"/>
      <c r="AP10" s="36"/>
      <c r="AQ10" s="36"/>
      <c r="AR10" s="36"/>
      <c r="AS10" s="36"/>
      <c r="AT10" s="37">
        <f>データ!W6</f>
        <v>66.22</v>
      </c>
      <c r="AU10" s="37"/>
      <c r="AV10" s="37"/>
      <c r="AW10" s="37"/>
      <c r="AX10" s="37"/>
      <c r="AY10" s="37"/>
      <c r="AZ10" s="37"/>
      <c r="BA10" s="37"/>
      <c r="BB10" s="37">
        <f>データ!X6</f>
        <v>4097.43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4JTvTRnY1i+vi550Vx2vxdb8+0azQkNMwJ2p6AT9z92BuWrnuLtef884swdFRBgEOglZsKos6SGWCt+EOEKTQ==" saltValue="pspaWYMjK5MdTMw2yngky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102024</v>
      </c>
      <c r="D6" s="19">
        <f t="shared" si="3"/>
        <v>46</v>
      </c>
      <c r="E6" s="19">
        <f t="shared" si="3"/>
        <v>17</v>
      </c>
      <c r="F6" s="19">
        <f t="shared" si="3"/>
        <v>1</v>
      </c>
      <c r="G6" s="19">
        <f t="shared" si="3"/>
        <v>0</v>
      </c>
      <c r="H6" s="19" t="str">
        <f t="shared" si="3"/>
        <v>群馬県　高崎市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69.34</v>
      </c>
      <c r="P6" s="20">
        <f t="shared" si="3"/>
        <v>74.02</v>
      </c>
      <c r="Q6" s="20">
        <f t="shared" si="3"/>
        <v>87</v>
      </c>
      <c r="R6" s="20">
        <f t="shared" si="3"/>
        <v>2173</v>
      </c>
      <c r="S6" s="20">
        <f t="shared" si="3"/>
        <v>367861</v>
      </c>
      <c r="T6" s="20">
        <f t="shared" si="3"/>
        <v>459.16</v>
      </c>
      <c r="U6" s="20">
        <f t="shared" si="3"/>
        <v>801.16</v>
      </c>
      <c r="V6" s="20">
        <f t="shared" si="3"/>
        <v>271332</v>
      </c>
      <c r="W6" s="20">
        <f t="shared" si="3"/>
        <v>66.22</v>
      </c>
      <c r="X6" s="20">
        <f t="shared" si="3"/>
        <v>4097.43</v>
      </c>
      <c r="Y6" s="21">
        <f>IF(Y7="",NA(),Y7)</f>
        <v>123.55</v>
      </c>
      <c r="Z6" s="21">
        <f t="shared" ref="Z6:AH6" si="4">IF(Z7="",NA(),Z7)</f>
        <v>117.35</v>
      </c>
      <c r="AA6" s="21">
        <f t="shared" si="4"/>
        <v>117.07</v>
      </c>
      <c r="AB6" s="21">
        <f t="shared" si="4"/>
        <v>113.04</v>
      </c>
      <c r="AC6" s="21">
        <f t="shared" si="4"/>
        <v>109.67</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186.4</v>
      </c>
      <c r="AV6" s="21">
        <f t="shared" ref="AV6:BD6" si="6">IF(AV7="",NA(),AV7)</f>
        <v>188.51</v>
      </c>
      <c r="AW6" s="21">
        <f t="shared" si="6"/>
        <v>195.27</v>
      </c>
      <c r="AX6" s="21">
        <f t="shared" si="6"/>
        <v>171.49</v>
      </c>
      <c r="AY6" s="21">
        <f t="shared" si="6"/>
        <v>162.06</v>
      </c>
      <c r="AZ6" s="21">
        <f t="shared" si="6"/>
        <v>61.57</v>
      </c>
      <c r="BA6" s="21">
        <f t="shared" si="6"/>
        <v>60.82</v>
      </c>
      <c r="BB6" s="21">
        <f t="shared" si="6"/>
        <v>63.48</v>
      </c>
      <c r="BC6" s="21">
        <f t="shared" si="6"/>
        <v>65.510000000000005</v>
      </c>
      <c r="BD6" s="21">
        <f t="shared" si="6"/>
        <v>72.78</v>
      </c>
      <c r="BE6" s="20" t="str">
        <f>IF(BE7="","",IF(BE7="-","【-】","【"&amp;SUBSTITUTE(TEXT(BE7,"#,##0.00"),"-","△")&amp;"】"))</f>
        <v>【78.43】</v>
      </c>
      <c r="BF6" s="21">
        <f>IF(BF7="",NA(),BF7)</f>
        <v>992.14</v>
      </c>
      <c r="BG6" s="21">
        <f t="shared" ref="BG6:BO6" si="7">IF(BG7="",NA(),BG7)</f>
        <v>969.27</v>
      </c>
      <c r="BH6" s="21">
        <f t="shared" si="7"/>
        <v>936.81</v>
      </c>
      <c r="BI6" s="21">
        <f t="shared" si="7"/>
        <v>907.17</v>
      </c>
      <c r="BJ6" s="21">
        <f t="shared" si="7"/>
        <v>871.16</v>
      </c>
      <c r="BK6" s="21">
        <f t="shared" si="7"/>
        <v>867.39</v>
      </c>
      <c r="BL6" s="21">
        <f t="shared" si="7"/>
        <v>920.83</v>
      </c>
      <c r="BM6" s="21">
        <f t="shared" si="7"/>
        <v>874.02</v>
      </c>
      <c r="BN6" s="21">
        <f t="shared" si="7"/>
        <v>827.43</v>
      </c>
      <c r="BO6" s="21">
        <f t="shared" si="7"/>
        <v>790.32</v>
      </c>
      <c r="BP6" s="20" t="str">
        <f>IF(BP7="","",IF(BP7="-","【-】","【"&amp;SUBSTITUTE(TEXT(BP7,"#,##0.00"),"-","△")&amp;"】"))</f>
        <v>【630.82】</v>
      </c>
      <c r="BQ6" s="21">
        <f>IF(BQ7="",NA(),BQ7)</f>
        <v>132.13</v>
      </c>
      <c r="BR6" s="21">
        <f t="shared" ref="BR6:BZ6" si="8">IF(BR7="",NA(),BR7)</f>
        <v>133.97999999999999</v>
      </c>
      <c r="BS6" s="21">
        <f t="shared" si="8"/>
        <v>129.30000000000001</v>
      </c>
      <c r="BT6" s="21">
        <f t="shared" si="8"/>
        <v>125.86</v>
      </c>
      <c r="BU6" s="21">
        <f t="shared" si="8"/>
        <v>123.85</v>
      </c>
      <c r="BV6" s="21">
        <f t="shared" si="8"/>
        <v>100.91</v>
      </c>
      <c r="BW6" s="21">
        <f t="shared" si="8"/>
        <v>99.82</v>
      </c>
      <c r="BX6" s="21">
        <f t="shared" si="8"/>
        <v>100.32</v>
      </c>
      <c r="BY6" s="21">
        <f t="shared" si="8"/>
        <v>99.71</v>
      </c>
      <c r="BZ6" s="21">
        <f t="shared" si="8"/>
        <v>98.7</v>
      </c>
      <c r="CA6" s="20" t="str">
        <f>IF(CA7="","",IF(CA7="-","【-】","【"&amp;SUBSTITUTE(TEXT(CA7,"#,##0.00"),"-","△")&amp;"】"))</f>
        <v>【97.81】</v>
      </c>
      <c r="CB6" s="21">
        <f>IF(CB7="",NA(),CB7)</f>
        <v>93.86</v>
      </c>
      <c r="CC6" s="21">
        <f t="shared" ref="CC6:CK6" si="9">IF(CC7="",NA(),CC7)</f>
        <v>91.08</v>
      </c>
      <c r="CD6" s="21">
        <f t="shared" si="9"/>
        <v>94.55</v>
      </c>
      <c r="CE6" s="21">
        <f t="shared" si="9"/>
        <v>97.33</v>
      </c>
      <c r="CF6" s="21">
        <f t="shared" si="9"/>
        <v>99.01</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63.7</v>
      </c>
      <c r="CN6" s="21">
        <f t="shared" ref="CN6:CV6" si="10">IF(CN7="",NA(),CN7)</f>
        <v>62.37</v>
      </c>
      <c r="CO6" s="21">
        <f t="shared" si="10"/>
        <v>64.19</v>
      </c>
      <c r="CP6" s="21">
        <f t="shared" si="10"/>
        <v>68.06</v>
      </c>
      <c r="CQ6" s="21">
        <f t="shared" si="10"/>
        <v>68.349999999999994</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94.68</v>
      </c>
      <c r="CY6" s="21">
        <f t="shared" ref="CY6:DG6" si="11">IF(CY7="",NA(),CY7)</f>
        <v>94.73</v>
      </c>
      <c r="CZ6" s="21">
        <f t="shared" si="11"/>
        <v>94.77</v>
      </c>
      <c r="DA6" s="21">
        <f t="shared" si="11"/>
        <v>94.61</v>
      </c>
      <c r="DB6" s="21">
        <f t="shared" si="11"/>
        <v>94.52</v>
      </c>
      <c r="DC6" s="21">
        <f t="shared" si="11"/>
        <v>94.06</v>
      </c>
      <c r="DD6" s="21">
        <f t="shared" si="11"/>
        <v>94.41</v>
      </c>
      <c r="DE6" s="21">
        <f t="shared" si="11"/>
        <v>94.43</v>
      </c>
      <c r="DF6" s="21">
        <f t="shared" si="11"/>
        <v>94.58</v>
      </c>
      <c r="DG6" s="21">
        <f t="shared" si="11"/>
        <v>94.69</v>
      </c>
      <c r="DH6" s="20" t="str">
        <f>IF(DH7="","",IF(DH7="-","【-】","【"&amp;SUBSTITUTE(TEXT(DH7,"#,##0.00"),"-","△")&amp;"】"))</f>
        <v>【95.91】</v>
      </c>
      <c r="DI6" s="21">
        <f>IF(DI7="",NA(),DI7)</f>
        <v>40.090000000000003</v>
      </c>
      <c r="DJ6" s="21">
        <f t="shared" ref="DJ6:DR6" si="12">IF(DJ7="",NA(),DJ7)</f>
        <v>41.13</v>
      </c>
      <c r="DK6" s="21">
        <f t="shared" si="12"/>
        <v>42.29</v>
      </c>
      <c r="DL6" s="21">
        <f t="shared" si="12"/>
        <v>43.32</v>
      </c>
      <c r="DM6" s="21">
        <f t="shared" si="12"/>
        <v>44.31</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4.45</v>
      </c>
      <c r="DU6" s="21">
        <f t="shared" ref="DU6:EC6" si="13">IF(DU7="",NA(),DU7)</f>
        <v>4.9000000000000004</v>
      </c>
      <c r="DV6" s="21">
        <f t="shared" si="13"/>
        <v>5.19</v>
      </c>
      <c r="DW6" s="21">
        <f t="shared" si="13"/>
        <v>5.46</v>
      </c>
      <c r="DX6" s="21">
        <f t="shared" si="13"/>
        <v>6.8</v>
      </c>
      <c r="DY6" s="21">
        <f t="shared" si="13"/>
        <v>5.1100000000000003</v>
      </c>
      <c r="DZ6" s="21">
        <f t="shared" si="13"/>
        <v>5.18</v>
      </c>
      <c r="EA6" s="21">
        <f t="shared" si="13"/>
        <v>6.01</v>
      </c>
      <c r="EB6" s="21">
        <f t="shared" si="13"/>
        <v>6.84</v>
      </c>
      <c r="EC6" s="21">
        <f t="shared" si="13"/>
        <v>7.69</v>
      </c>
      <c r="ED6" s="20" t="str">
        <f>IF(ED7="","",IF(ED7="-","【-】","【"&amp;SUBSTITUTE(TEXT(ED7,"#,##0.00"),"-","△")&amp;"】"))</f>
        <v>【8.68】</v>
      </c>
      <c r="EE6" s="20">
        <f>IF(EE7="",NA(),EE7)</f>
        <v>0</v>
      </c>
      <c r="EF6" s="21">
        <f t="shared" ref="EF6:EN6" si="14">IF(EF7="",NA(),EF7)</f>
        <v>0.03</v>
      </c>
      <c r="EG6" s="21">
        <f t="shared" si="14"/>
        <v>0.06</v>
      </c>
      <c r="EH6" s="21">
        <f t="shared" si="14"/>
        <v>0.1</v>
      </c>
      <c r="EI6" s="21">
        <f t="shared" si="14"/>
        <v>7.0000000000000007E-2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102024</v>
      </c>
      <c r="D7" s="23">
        <v>46</v>
      </c>
      <c r="E7" s="23">
        <v>17</v>
      </c>
      <c r="F7" s="23">
        <v>1</v>
      </c>
      <c r="G7" s="23">
        <v>0</v>
      </c>
      <c r="H7" s="23" t="s">
        <v>96</v>
      </c>
      <c r="I7" s="23" t="s">
        <v>97</v>
      </c>
      <c r="J7" s="23" t="s">
        <v>98</v>
      </c>
      <c r="K7" s="23" t="s">
        <v>99</v>
      </c>
      <c r="L7" s="23" t="s">
        <v>100</v>
      </c>
      <c r="M7" s="23" t="s">
        <v>101</v>
      </c>
      <c r="N7" s="24" t="s">
        <v>102</v>
      </c>
      <c r="O7" s="24">
        <v>69.34</v>
      </c>
      <c r="P7" s="24">
        <v>74.02</v>
      </c>
      <c r="Q7" s="24">
        <v>87</v>
      </c>
      <c r="R7" s="24">
        <v>2173</v>
      </c>
      <c r="S7" s="24">
        <v>367861</v>
      </c>
      <c r="T7" s="24">
        <v>459.16</v>
      </c>
      <c r="U7" s="24">
        <v>801.16</v>
      </c>
      <c r="V7" s="24">
        <v>271332</v>
      </c>
      <c r="W7" s="24">
        <v>66.22</v>
      </c>
      <c r="X7" s="24">
        <v>4097.43</v>
      </c>
      <c r="Y7" s="24">
        <v>123.55</v>
      </c>
      <c r="Z7" s="24">
        <v>117.35</v>
      </c>
      <c r="AA7" s="24">
        <v>117.07</v>
      </c>
      <c r="AB7" s="24">
        <v>113.04</v>
      </c>
      <c r="AC7" s="24">
        <v>109.67</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186.4</v>
      </c>
      <c r="AV7" s="24">
        <v>188.51</v>
      </c>
      <c r="AW7" s="24">
        <v>195.27</v>
      </c>
      <c r="AX7" s="24">
        <v>171.49</v>
      </c>
      <c r="AY7" s="24">
        <v>162.06</v>
      </c>
      <c r="AZ7" s="24">
        <v>61.57</v>
      </c>
      <c r="BA7" s="24">
        <v>60.82</v>
      </c>
      <c r="BB7" s="24">
        <v>63.48</v>
      </c>
      <c r="BC7" s="24">
        <v>65.510000000000005</v>
      </c>
      <c r="BD7" s="24">
        <v>72.78</v>
      </c>
      <c r="BE7" s="24">
        <v>78.430000000000007</v>
      </c>
      <c r="BF7" s="24">
        <v>992.14</v>
      </c>
      <c r="BG7" s="24">
        <v>969.27</v>
      </c>
      <c r="BH7" s="24">
        <v>936.81</v>
      </c>
      <c r="BI7" s="24">
        <v>907.17</v>
      </c>
      <c r="BJ7" s="24">
        <v>871.16</v>
      </c>
      <c r="BK7" s="24">
        <v>867.39</v>
      </c>
      <c r="BL7" s="24">
        <v>920.83</v>
      </c>
      <c r="BM7" s="24">
        <v>874.02</v>
      </c>
      <c r="BN7" s="24">
        <v>827.43</v>
      </c>
      <c r="BO7" s="24">
        <v>790.32</v>
      </c>
      <c r="BP7" s="24">
        <v>630.82000000000005</v>
      </c>
      <c r="BQ7" s="24">
        <v>132.13</v>
      </c>
      <c r="BR7" s="24">
        <v>133.97999999999999</v>
      </c>
      <c r="BS7" s="24">
        <v>129.30000000000001</v>
      </c>
      <c r="BT7" s="24">
        <v>125.86</v>
      </c>
      <c r="BU7" s="24">
        <v>123.85</v>
      </c>
      <c r="BV7" s="24">
        <v>100.91</v>
      </c>
      <c r="BW7" s="24">
        <v>99.82</v>
      </c>
      <c r="BX7" s="24">
        <v>100.32</v>
      </c>
      <c r="BY7" s="24">
        <v>99.71</v>
      </c>
      <c r="BZ7" s="24">
        <v>98.7</v>
      </c>
      <c r="CA7" s="24">
        <v>97.81</v>
      </c>
      <c r="CB7" s="24">
        <v>93.86</v>
      </c>
      <c r="CC7" s="24">
        <v>91.08</v>
      </c>
      <c r="CD7" s="24">
        <v>94.55</v>
      </c>
      <c r="CE7" s="24">
        <v>97.33</v>
      </c>
      <c r="CF7" s="24">
        <v>99.01</v>
      </c>
      <c r="CG7" s="24">
        <v>158.04</v>
      </c>
      <c r="CH7" s="24">
        <v>156.77000000000001</v>
      </c>
      <c r="CI7" s="24">
        <v>157.63999999999999</v>
      </c>
      <c r="CJ7" s="24">
        <v>159.59</v>
      </c>
      <c r="CK7" s="24">
        <v>160.65</v>
      </c>
      <c r="CL7" s="24">
        <v>138.75</v>
      </c>
      <c r="CM7" s="24">
        <v>63.7</v>
      </c>
      <c r="CN7" s="24">
        <v>62.37</v>
      </c>
      <c r="CO7" s="24">
        <v>64.19</v>
      </c>
      <c r="CP7" s="24">
        <v>68.06</v>
      </c>
      <c r="CQ7" s="24">
        <v>68.349999999999994</v>
      </c>
      <c r="CR7" s="24">
        <v>66.78</v>
      </c>
      <c r="CS7" s="24">
        <v>67</v>
      </c>
      <c r="CT7" s="24">
        <v>66.650000000000006</v>
      </c>
      <c r="CU7" s="24">
        <v>64.45</v>
      </c>
      <c r="CV7" s="24">
        <v>65.11</v>
      </c>
      <c r="CW7" s="24">
        <v>58.94</v>
      </c>
      <c r="CX7" s="24">
        <v>94.68</v>
      </c>
      <c r="CY7" s="24">
        <v>94.73</v>
      </c>
      <c r="CZ7" s="24">
        <v>94.77</v>
      </c>
      <c r="DA7" s="24">
        <v>94.61</v>
      </c>
      <c r="DB7" s="24">
        <v>94.52</v>
      </c>
      <c r="DC7" s="24">
        <v>94.06</v>
      </c>
      <c r="DD7" s="24">
        <v>94.41</v>
      </c>
      <c r="DE7" s="24">
        <v>94.43</v>
      </c>
      <c r="DF7" s="24">
        <v>94.58</v>
      </c>
      <c r="DG7" s="24">
        <v>94.69</v>
      </c>
      <c r="DH7" s="24">
        <v>95.91</v>
      </c>
      <c r="DI7" s="24">
        <v>40.090000000000003</v>
      </c>
      <c r="DJ7" s="24">
        <v>41.13</v>
      </c>
      <c r="DK7" s="24">
        <v>42.29</v>
      </c>
      <c r="DL7" s="24">
        <v>43.32</v>
      </c>
      <c r="DM7" s="24">
        <v>44.31</v>
      </c>
      <c r="DN7" s="24">
        <v>34.33</v>
      </c>
      <c r="DO7" s="24">
        <v>34.15</v>
      </c>
      <c r="DP7" s="24">
        <v>35.53</v>
      </c>
      <c r="DQ7" s="24">
        <v>37.51</v>
      </c>
      <c r="DR7" s="24">
        <v>38.869999999999997</v>
      </c>
      <c r="DS7" s="24">
        <v>41.09</v>
      </c>
      <c r="DT7" s="24">
        <v>4.45</v>
      </c>
      <c r="DU7" s="24">
        <v>4.9000000000000004</v>
      </c>
      <c r="DV7" s="24">
        <v>5.19</v>
      </c>
      <c r="DW7" s="24">
        <v>5.46</v>
      </c>
      <c r="DX7" s="24">
        <v>6.8</v>
      </c>
      <c r="DY7" s="24">
        <v>5.1100000000000003</v>
      </c>
      <c r="DZ7" s="24">
        <v>5.18</v>
      </c>
      <c r="EA7" s="24">
        <v>6.01</v>
      </c>
      <c r="EB7" s="24">
        <v>6.84</v>
      </c>
      <c r="EC7" s="24">
        <v>7.69</v>
      </c>
      <c r="ED7" s="24">
        <v>8.68</v>
      </c>
      <c r="EE7" s="24">
        <v>0</v>
      </c>
      <c r="EF7" s="24">
        <v>0.03</v>
      </c>
      <c r="EG7" s="24">
        <v>0.06</v>
      </c>
      <c r="EH7" s="24">
        <v>0.1</v>
      </c>
      <c r="EI7" s="24">
        <v>7.0000000000000007E-2</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2025-01-24T06:59:26Z</dcterms:created>
  <dcterms:modified xsi:type="dcterms:W3CDTF">2025-02-27T06:06:02Z</dcterms:modified>
  <cp:category/>
</cp:coreProperties>
</file>