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47455E0E-CFD2-4116-9F85-BD89DADE439D}" xr6:coauthVersionLast="47" xr6:coauthVersionMax="47" xr10:uidLastSave="{00000000-0000-0000-0000-000000000000}"/>
  <workbookProtection workbookAlgorithmName="SHA-512" workbookHashValue="M9jXrgsrLmZGSsZUnAoDZwsfLIFvNDRlh6MXuRQr2Gd0S82IxN4Mu0DMd2GCMHNsD7jx7XEKeG7ywvlfYMhx+g==" workbookSaltValue="gB0WdC8z0p+53ZXGV3jyxQ=="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W10" i="4" s="1"/>
  <c r="P6" i="5"/>
  <c r="P10" i="4" s="1"/>
  <c r="O6" i="5"/>
  <c r="I10" i="4" s="1"/>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AT10" i="4"/>
  <c r="AL10" i="4"/>
  <c r="B10" i="4"/>
  <c r="BB8" i="4"/>
  <c r="AT8" i="4"/>
  <c r="AL8" i="4"/>
  <c r="AD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<sst xmlns="http://schemas.openxmlformats.org/spreadsheetml/2006/main" count="228" uniqueCount="112">
  <si>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</si>
  <si>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</si>
  <si>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</si>
  <si>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</si>
  <si>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</si>
  <si>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</si>
  <si>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</si>
  <si>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</si>
  <si>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</si>
  <si>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</si>
  <si>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</si>
  <si>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</si>
  <si>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</si>
  <si>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</si>
  <si>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</si>
  <si>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</si>
  <si>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</si>
  <si>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</si>
  <si>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</si>
  <si>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</si>
  <si>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</si>
  <si>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</si>
  <si>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</si>
  <si>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</si>
  <si>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</si>
  <si>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</si>
  <si>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</si>
  <si>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</si>
  <si>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</si>
  <si>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</si>
  <si>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</si>
  <si>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</si>
  <si>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</si>
  <si>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</si>
  <si>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</si>
  <si>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</si>
  <si>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</si>
  <si>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</si>
  <si>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</si>
  <si>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</si>
  <si>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</si>
  <si>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</si>
  <si>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</si>
  <si>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</si>
  <si>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</si>
  <si>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</si>
  <si>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</si>
  <si>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</si>
  <si>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</si>
  <si>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</si>
  <si>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</si>
  <si>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</si>
  <si>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</si>
  <si>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</si>
  <si>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</si>
  <si>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</si>
  <si>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</si>
  <si>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</si>
  <si>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</si>
  <si>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</si>
  <si>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</si>
  <si>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</si>
  <si>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</si>
  <si>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</si>
  <si>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</si>
  <si>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</si>
  <si>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</si>
  <si>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</si>
  <si>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</si>
  <si>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</si>
  <si>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</si>
  <si>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</si>
  <si>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</si>
  <si>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</si>
  <si>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</si>
  <si>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</si>
  <si>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</si>
  <si>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</si>
  <si>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</si>
  <si>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</si>
  <si>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</si>
  <si>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</si>
  <si>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</si>
  <si>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</si>
  <si>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</si>
  <si>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</si>
  <si>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</si>
  <si>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</si>
  <si>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</si>
  <si>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</si>
  <si>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</si>
  <si>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</si>
  <si>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長野原町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</si>
  <si>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</si>
  <si>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</si>
  <si>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</si>
  <si>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</si>
  <si>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</si>
  <si>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</si>
  <si>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</si>
  <si>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</si>
  <si>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</si>
  <si>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</si>
  <si>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</si>
  <si>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</si>
  <si>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</si>
  <si>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</si>
  <si>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</si>
  <si>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</si>
  <si>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この事業は平成元年に民営組合から事業移管を受けて発足しました。現在②管路経年化率は低い状態ですが、管路の法定耐用年数を迎えてしまうと一気に数値が上がるので、策定した経営戦略を基に施設・管路の計画的な更新を実施できる準備をしたいと考えています。令和元年度より上水道事業を簡易水道事業に認可変更しており、①有形固定資産減価償却率や②管路経年化率は、その分が合算されたため大幅に上昇しました。（浅間高原水道事業分の管路経年化率は100％）</t>
    <phoneticPr fontId="4"/>
  </si>
  <si>
    <t>この事業の現状として、企業債償還金が大幅に減少しており、管路の法定耐用年数期限までに多少の時間的余裕がありますが、計画的な施設・管路の更新ができるように準備していきたいと考えております。経営戦略策定に伴い、持続可能な経営と計画的な施設・管路の更新、水道料金の適正化、料金水準の見直し等、大きな課題が明らかになっておりますが、直営での経営が継続できるように健全経営を目指していきたいと考えます。</t>
    <phoneticPr fontId="4"/>
  </si>
  <si>
    <r>
      <t>法適用簡易水道事業の経営の健全性については、②累積欠損金比率が０であり、④の企業債残高も類似団体平均と比較して少ないですが、①経常収支比率は、類似団体平均値よりもよく、黒字が続いている状況です。企業債残高が減少しており、人件費の抑制や継続的な経費削減等を行い、経営の健全性を高める努力を行いたいと考えます。③流動比率の大幅な上昇については、令和元年度に上水道事業を簡易水道事業に認可変更し、その流動資産（現金）が増加したためです。効率性については⑦施設利用率は、配水量に対して、配水能力にまだ余力のある状態です。給水区域内には、独自の水源で運営している別荘地も多くありますが、近年では水質や運営上の理由で法適簡易水道へ加入する事例も増えてきました。こうした理由で施設利用率が増加傾向となっております。⑧有収率については、漏水による無効水量の増加のため低下しており、その対策のため、漏水調査・漏水修理を逐次実施し有収率の回復に努めています。</t>
    </r>
    <r>
      <rPr>
        <sz val="11"/>
        <rFont val="ＭＳ ゴシック"/>
        <family val="3"/>
        <charset val="128"/>
      </rPr>
      <t>その成果もあり、令和６年度には有収率が前年度対比5.42ポイント良化しました。また⑥給水原価については、類似団体平均の４割程度に抑えられており、総</t>
    </r>
    <r>
      <rPr>
        <sz val="11"/>
        <color theme="1"/>
        <rFont val="ＭＳ ゴシック"/>
        <family val="3"/>
        <charset val="128"/>
      </rPr>
      <t>合的に判断すると効率性は高いと言えます。</t>
    </r>
    <rPh sb="421" eb="423">
      <t>セイカ</t>
    </rPh>
    <rPh sb="427" eb="429">
      <t>レイワ</t>
    </rPh>
    <rPh sb="430" eb="432">
      <t>ネンド</t>
    </rPh>
    <rPh sb="434" eb="437">
      <t>ユウシュウリツ</t>
    </rPh>
    <rPh sb="438" eb="441">
      <t>ゼンネンド</t>
    </rPh>
    <rPh sb="441" eb="443">
      <t>タイヒ</t>
    </rPh>
    <rPh sb="451" eb="453">
      <t>リョウカ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</si>
</sst>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formatCode="#,##0.00;&quot;△&quot;#,##0.00;&quot;-&quot;">
                  <c:v>0.26</c:v>
                </c:pt>
              </c:numCache>
            </c:numRef>
          </c:val>
          <c:extLst>
            <c:ext xmlns:c16="http://schemas.microsoft.com/office/drawing/2014/chart" uri="{C3380CC4-5D6E-409C-BE32-E72D297353CC}">
              <c16:uniqueId val="{00000000-59A6-48A4-BC03-8135F9FFAC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1.1499999999999999</c:v>
                </c:pt>
                <c:pt idx="2">
                  <c:v>0.28999999999999998</c:v>
                </c:pt>
                <c:pt idx="3">
                  <c:v>0.39</c:v>
                </c:pt>
                <c:pt idx="4">
                  <c:v>0.49</c:v>
                </c:pt>
              </c:numCache>
            </c:numRef>
          </c:val>
          <c:smooth val="0"/>
          <c:extLst>
            <c:ext xmlns:c16="http://schemas.microsoft.com/office/drawing/2014/chart" uri="{C3380CC4-5D6E-409C-BE32-E72D297353CC}">
              <c16:uniqueId val="{00000001-59A6-48A4-BC03-8135F9FFAC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47.74</c:v>
                </c:pt>
                <c:pt idx="1">
                  <c:v>48.73</c:v>
                </c:pt>
                <c:pt idx="2">
                  <c:v>51.46</c:v>
                </c:pt>
                <c:pt idx="3">
                  <c:v>51.34</c:v>
                </c:pt>
                <c:pt idx="4">
                  <c:v>50.29</c:v>
                </c:pt>
              </c:numCache>
            </c:numRef>
          </c:val>
          <c:extLst>
            <c:ext xmlns:c16="http://schemas.microsoft.com/office/drawing/2014/chart" uri="{C3380CC4-5D6E-409C-BE32-E72D297353CC}">
              <c16:uniqueId val="{00000000-6524-4E9C-A60E-3C46B025DD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49.01</c:v>
                </c:pt>
                <c:pt idx="1">
                  <c:v>48.86</c:v>
                </c:pt>
                <c:pt idx="2">
                  <c:v>49</c:v>
                </c:pt>
                <c:pt idx="3">
                  <c:v>50.07</c:v>
                </c:pt>
                <c:pt idx="4">
                  <c:v>53.4</c:v>
                </c:pt>
              </c:numCache>
            </c:numRef>
          </c:val>
          <c:smooth val="0"/>
          <c:extLst>
            <c:ext xmlns:c16="http://schemas.microsoft.com/office/drawing/2014/chart" uri="{C3380CC4-5D6E-409C-BE32-E72D297353CC}">
              <c16:uniqueId val="{00000001-6524-4E9C-A60E-3C46B025DD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69.930000000000007</c:v>
                </c:pt>
                <c:pt idx="1">
                  <c:v>70.37</c:v>
                </c:pt>
                <c:pt idx="2">
                  <c:v>70.069999999999993</c:v>
                </c:pt>
                <c:pt idx="3">
                  <c:v>70.7</c:v>
                </c:pt>
                <c:pt idx="4">
                  <c:v>76.12</c:v>
                </c:pt>
              </c:numCache>
            </c:numRef>
          </c:val>
          <c:extLst>
            <c:ext xmlns:c16="http://schemas.microsoft.com/office/drawing/2014/chart" uri="{C3380CC4-5D6E-409C-BE32-E72D297353CC}">
              <c16:uniqueId val="{00000000-108A-4467-B1EC-14DE40FC143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76.569999999999993</c:v>
                </c:pt>
                <c:pt idx="1">
                  <c:v>76.48</c:v>
                </c:pt>
                <c:pt idx="2">
                  <c:v>75.64</c:v>
                </c:pt>
                <c:pt idx="3">
                  <c:v>75.7</c:v>
                </c:pt>
                <c:pt idx="4">
                  <c:v>72.53</c:v>
                </c:pt>
              </c:numCache>
            </c:numRef>
          </c:val>
          <c:smooth val="0"/>
          <c:extLst>
            <c:ext xmlns:c16="http://schemas.microsoft.com/office/drawing/2014/chart" uri="{C3380CC4-5D6E-409C-BE32-E72D297353CC}">
              <c16:uniqueId val="{00000001-108A-4467-B1EC-14DE40FC143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112.69</c:v>
                </c:pt>
                <c:pt idx="1">
                  <c:v>111.52</c:v>
                </c:pt>
                <c:pt idx="2">
                  <c:v>118.01</c:v>
                </c:pt>
                <c:pt idx="3">
                  <c:v>108.44</c:v>
                </c:pt>
                <c:pt idx="4">
                  <c:v>113.91</c:v>
                </c:pt>
              </c:numCache>
            </c:numRef>
          </c:val>
          <c:extLst>
            <c:ext xmlns:c16="http://schemas.microsoft.com/office/drawing/2014/chart" uri="{C3380CC4-5D6E-409C-BE32-E72D297353CC}">
              <c16:uniqueId val="{00000000-3623-4C27-9BD5-051E73FEB62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105.45</c:v>
                </c:pt>
                <c:pt idx="1">
                  <c:v>103.82</c:v>
                </c:pt>
                <c:pt idx="2">
                  <c:v>105.75</c:v>
                </c:pt>
                <c:pt idx="3">
                  <c:v>105.52</c:v>
                </c:pt>
                <c:pt idx="4">
                  <c:v>103.1</c:v>
                </c:pt>
              </c:numCache>
            </c:numRef>
          </c:val>
          <c:smooth val="0"/>
          <c:extLst>
            <c:ext xmlns:c16="http://schemas.microsoft.com/office/drawing/2014/chart" uri="{C3380CC4-5D6E-409C-BE32-E72D297353CC}">
              <c16:uniqueId val="{00000001-3623-4C27-9BD5-051E73FEB62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60.04</c:v>
                </c:pt>
                <c:pt idx="1">
                  <c:v>62.36</c:v>
                </c:pt>
                <c:pt idx="2">
                  <c:v>64.98</c:v>
                </c:pt>
                <c:pt idx="3">
                  <c:v>67.61</c:v>
                </c:pt>
                <c:pt idx="4">
                  <c:v>68.56</c:v>
                </c:pt>
              </c:numCache>
            </c:numRef>
          </c:val>
          <c:extLst>
            <c:ext xmlns:c16="http://schemas.microsoft.com/office/drawing/2014/chart" uri="{C3380CC4-5D6E-409C-BE32-E72D297353CC}">
              <c16:uniqueId val="{00000000-DED6-42B0-B270-0E7E01C4169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49.34</c:v>
                </c:pt>
                <c:pt idx="1">
                  <c:v>39.409999999999997</c:v>
                </c:pt>
                <c:pt idx="2">
                  <c:v>41.18</c:v>
                </c:pt>
                <c:pt idx="3">
                  <c:v>42.98</c:v>
                </c:pt>
                <c:pt idx="4">
                  <c:v>40.46</c:v>
                </c:pt>
              </c:numCache>
            </c:numRef>
          </c:val>
          <c:smooth val="0"/>
          <c:extLst>
            <c:ext xmlns:c16="http://schemas.microsoft.com/office/drawing/2014/chart" uri="{C3380CC4-5D6E-409C-BE32-E72D297353CC}">
              <c16:uniqueId val="{00000001-DED6-42B0-B270-0E7E01C4169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25.36</c:v>
                </c:pt>
                <c:pt idx="1">
                  <c:v>25.36</c:v>
                </c:pt>
                <c:pt idx="2">
                  <c:v>25.36</c:v>
                </c:pt>
                <c:pt idx="3">
                  <c:v>25.36</c:v>
                </c:pt>
                <c:pt idx="4">
                  <c:v>25.29</c:v>
                </c:pt>
              </c:numCache>
            </c:numRef>
          </c:val>
          <c:extLst>
            <c:ext xmlns:c16="http://schemas.microsoft.com/office/drawing/2014/chart" uri="{C3380CC4-5D6E-409C-BE32-E72D297353CC}">
              <c16:uniqueId val="{00000000-AEA4-47C0-9638-69909E1CD3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22.75</c:v>
                </c:pt>
                <c:pt idx="1">
                  <c:v>20.97</c:v>
                </c:pt>
                <c:pt idx="2">
                  <c:v>21.65</c:v>
                </c:pt>
                <c:pt idx="3">
                  <c:v>23.24</c:v>
                </c:pt>
                <c:pt idx="4">
                  <c:v>22.77</c:v>
                </c:pt>
              </c:numCache>
            </c:numRef>
          </c:val>
          <c:smooth val="0"/>
          <c:extLst>
            <c:ext xmlns:c16="http://schemas.microsoft.com/office/drawing/2014/chart" uri="{C3380CC4-5D6E-409C-BE32-E72D297353CC}">
              <c16:uniqueId val="{00000001-AEA4-47C0-9638-69909E1CD3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F2-48CE-80D3-DAD1BE3350E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29.38</c:v>
                </c:pt>
                <c:pt idx="1">
                  <c:v>31.54</c:v>
                </c:pt>
                <c:pt idx="2">
                  <c:v>31.15</c:v>
                </c:pt>
                <c:pt idx="3">
                  <c:v>30.01</c:v>
                </c:pt>
                <c:pt idx="4">
                  <c:v>27.32</c:v>
                </c:pt>
              </c:numCache>
            </c:numRef>
          </c:val>
          <c:smooth val="0"/>
          <c:extLst>
            <c:ext xmlns:c16="http://schemas.microsoft.com/office/drawing/2014/chart" uri="{C3380CC4-5D6E-409C-BE32-E72D297353CC}">
              <c16:uniqueId val="{00000001-FBF2-48CE-80D3-DAD1BE3350E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1247.76</c:v>
                </c:pt>
                <c:pt idx="1">
                  <c:v>2410.7199999999998</c:v>
                </c:pt>
                <c:pt idx="2">
                  <c:v>3106.23</c:v>
                </c:pt>
                <c:pt idx="3">
                  <c:v>3602.55</c:v>
                </c:pt>
                <c:pt idx="4">
                  <c:v>1615.86</c:v>
                </c:pt>
              </c:numCache>
            </c:numRef>
          </c:val>
          <c:extLst>
            <c:ext xmlns:c16="http://schemas.microsoft.com/office/drawing/2014/chart" uri="{C3380CC4-5D6E-409C-BE32-E72D297353CC}">
              <c16:uniqueId val="{00000000-CEC5-45CC-B3E9-21638B861F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413.82</c:v>
                </c:pt>
                <c:pt idx="1">
                  <c:v>302.22000000000003</c:v>
                </c:pt>
                <c:pt idx="2">
                  <c:v>263.45</c:v>
                </c:pt>
                <c:pt idx="3">
                  <c:v>249.43</c:v>
                </c:pt>
                <c:pt idx="4">
                  <c:v>217.55</c:v>
                </c:pt>
              </c:numCache>
            </c:numRef>
          </c:val>
          <c:smooth val="0"/>
          <c:extLst>
            <c:ext xmlns:c16="http://schemas.microsoft.com/office/drawing/2014/chart" uri="{C3380CC4-5D6E-409C-BE32-E72D297353CC}">
              <c16:uniqueId val="{00000001-CEC5-45CC-B3E9-21638B861F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35.049999999999997</c:v>
                </c:pt>
                <c:pt idx="1">
                  <c:v>12.92</c:v>
                </c:pt>
                <c:pt idx="2">
                  <c:v>8.84</c:v>
                </c:pt>
                <c:pt idx="3">
                  <c:v>7.75</c:v>
                </c:pt>
                <c:pt idx="4">
                  <c:v>6.01</c:v>
                </c:pt>
              </c:numCache>
            </c:numRef>
          </c:val>
          <c:extLst>
            <c:ext xmlns:c16="http://schemas.microsoft.com/office/drawing/2014/chart" uri="{C3380CC4-5D6E-409C-BE32-E72D297353CC}">
              <c16:uniqueId val="{00000000-D86C-41F5-81A3-3EC045E83FE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698.55</c:v>
                </c:pt>
                <c:pt idx="1">
                  <c:v>970.36</c:v>
                </c:pt>
                <c:pt idx="2">
                  <c:v>940.22</c:v>
                </c:pt>
                <c:pt idx="3">
                  <c:v>922.05</c:v>
                </c:pt>
                <c:pt idx="4">
                  <c:v>916.17</c:v>
                </c:pt>
              </c:numCache>
            </c:numRef>
          </c:val>
          <c:smooth val="0"/>
          <c:extLst>
            <c:ext xmlns:c16="http://schemas.microsoft.com/office/drawing/2014/chart" uri="{C3380CC4-5D6E-409C-BE32-E72D297353CC}">
              <c16:uniqueId val="{00000001-D86C-41F5-81A3-3EC045E83FE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107.81</c:v>
                </c:pt>
                <c:pt idx="1">
                  <c:v>109.52</c:v>
                </c:pt>
                <c:pt idx="2">
                  <c:v>115.03</c:v>
                </c:pt>
                <c:pt idx="3">
                  <c:v>104.07</c:v>
                </c:pt>
                <c:pt idx="4">
                  <c:v>110.86</c:v>
                </c:pt>
              </c:numCache>
            </c:numRef>
          </c:val>
          <c:extLst>
            <c:ext xmlns:c16="http://schemas.microsoft.com/office/drawing/2014/chart" uri="{C3380CC4-5D6E-409C-BE32-E72D297353CC}">
              <c16:uniqueId val="{00000000-95E7-4F79-8DF5-EC1AE733685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73.7</c:v>
                </c:pt>
                <c:pt idx="1">
                  <c:v>64.52</c:v>
                </c:pt>
                <c:pt idx="2">
                  <c:v>66.8</c:v>
                </c:pt>
                <c:pt idx="3">
                  <c:v>64.39</c:v>
                </c:pt>
                <c:pt idx="4">
                  <c:v>63.95</c:v>
                </c:pt>
              </c:numCache>
            </c:numRef>
          </c:val>
          <c:smooth val="0"/>
          <c:extLst>
            <c:ext xmlns:c16="http://schemas.microsoft.com/office/drawing/2014/chart" uri="{C3380CC4-5D6E-409C-BE32-E72D297353CC}">
              <c16:uniqueId val="{00000001-95E7-4F79-8DF5-EC1AE733685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113.36</c:v>
                </c:pt>
                <c:pt idx="1">
                  <c:v>114.63</c:v>
                </c:pt>
                <c:pt idx="2">
                  <c:v>106.6</c:v>
                </c:pt>
                <c:pt idx="3">
                  <c:v>112.42</c:v>
                </c:pt>
                <c:pt idx="4">
                  <c:v>103.98</c:v>
                </c:pt>
              </c:numCache>
            </c:numRef>
          </c:val>
          <c:extLst>
            <c:ext xmlns:c16="http://schemas.microsoft.com/office/drawing/2014/chart" uri="{C3380CC4-5D6E-409C-BE32-E72D297353CC}">
              <c16:uniqueId val="{00000000-D523-48BF-AAC8-4CD8C939E03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261.02</c:v>
                </c:pt>
                <c:pt idx="1">
                  <c:v>270.68</c:v>
                </c:pt>
                <c:pt idx="2">
                  <c:v>268.88</c:v>
                </c:pt>
                <c:pt idx="3">
                  <c:v>258.89999999999998</c:v>
                </c:pt>
                <c:pt idx="4">
                  <c:v>263.56</c:v>
                </c:pt>
              </c:numCache>
            </c:numRef>
          </c:val>
          <c:smooth val="0"/>
          <c:extLst>
            <c:ext xmlns:c16="http://schemas.microsoft.com/office/drawing/2014/chart" uri="{C3380CC4-5D6E-409C-BE32-E72D297353CC}">
              <c16:uniqueId val="{00000001-D523-48BF-AAC8-4CD8C939E03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【38.43】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群馬県　長野原町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5">
        <f>データ!$R$6</f>
        <v>5240</v>
      </c>
      <c r="AM8" s="65"/>
      <c r="AN8" s="65"/>
      <c r="AO8" s="65"/>
      <c r="AP8" s="65"/>
      <c r="AQ8" s="65"/>
      <c r="AR8" s="65"/>
      <c r="AS8" s="65"/>
      <c r="AT8" s="36">
        <f>データ!$S$6</f>
        <v>133.85</v>
      </c>
      <c r="AU8" s="37"/>
      <c r="AV8" s="37"/>
      <c r="AW8" s="37"/>
      <c r="AX8" s="37"/>
      <c r="AY8" s="37"/>
      <c r="AZ8" s="37"/>
      <c r="BA8" s="37"/>
      <c r="BB8" s="54">
        <f>データ!$T$6</f>
        <v>39.15</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96.82</v>
      </c>
      <c r="J10" s="37"/>
      <c r="K10" s="37"/>
      <c r="L10" s="37"/>
      <c r="M10" s="37"/>
      <c r="N10" s="37"/>
      <c r="O10" s="64"/>
      <c r="P10" s="54">
        <f>データ!$P$6</f>
        <v>54.12</v>
      </c>
      <c r="Q10" s="54"/>
      <c r="R10" s="54"/>
      <c r="S10" s="54"/>
      <c r="T10" s="54"/>
      <c r="U10" s="54"/>
      <c r="V10" s="54"/>
      <c r="W10" s="65">
        <f>データ!$Q$6</f>
        <v>1480</v>
      </c>
      <c r="X10" s="65"/>
      <c r="Y10" s="65"/>
      <c r="Z10" s="65"/>
      <c r="AA10" s="65"/>
      <c r="AB10" s="65"/>
      <c r="AC10" s="65"/>
      <c r="AD10" s="2"/>
      <c r="AE10" s="2"/>
      <c r="AF10" s="2"/>
      <c r="AG10" s="2"/>
      <c r="AH10" s="2"/>
      <c r="AI10" s="2"/>
      <c r="AJ10" s="2"/>
      <c r="AK10" s="2"/>
      <c r="AL10" s="65">
        <f>データ!$U$6</f>
        <v>2810</v>
      </c>
      <c r="AM10" s="65"/>
      <c r="AN10" s="65"/>
      <c r="AO10" s="65"/>
      <c r="AP10" s="65"/>
      <c r="AQ10" s="65"/>
      <c r="AR10" s="65"/>
      <c r="AS10" s="65"/>
      <c r="AT10" s="36">
        <f>データ!$V$6</f>
        <v>32.53</v>
      </c>
      <c r="AU10" s="37"/>
      <c r="AV10" s="37"/>
      <c r="AW10" s="37"/>
      <c r="AX10" s="37"/>
      <c r="AY10" s="37"/>
      <c r="AZ10" s="37"/>
      <c r="BA10" s="37"/>
      <c r="BB10" s="54">
        <f>データ!$W$6</f>
        <v>86.38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【103.05】</v>
      </c>
      <c r="F85" s="13" t="str">
        <f>データ!AS6</f>
        <v>【30.22】</v>
      </c>
      <c r="G85" s="13" t="str">
        <f>データ!BD6</f>
        <v>【179.30】</v>
      </c>
      <c r="H85" s="13" t="str">
        <f>データ!BO6</f>
        <v>【1,042.45】</v>
      </c>
      <c r="I85" s="13" t="str">
        <f>データ!BZ6</f>
        <v>【57.74】</v>
      </c>
      <c r="J85" s="13" t="str">
        <f>データ!CK6</f>
        <v>【285.48】</v>
      </c>
      <c r="K85" s="13" t="str">
        <f>データ!CV6</f>
        <v>【53.73】</v>
      </c>
      <c r="L85" s="13" t="str">
        <f>データ!DG6</f>
        <v>【71.52】</v>
      </c>
      <c r="M85" s="13" t="str">
        <f>データ!DR6</f>
        <v>【38.43】</v>
      </c>
      <c r="N85" s="13" t="str">
        <f>データ!EC6</f>
        <v>【19.16】</v>
      </c>
      <c r="O85" s="13" t="str">
        <f>データ!EN6</f>
        <v>【0.49】</v>
      </c>
    </row>
  </sheetData>
  <sheetProtection algorithmName="SHA-512" hashValue="C84BYgW/Ev+dGS2iMV9upUafcFbH0YFNsj5KIElKY3PfAFs800ACl/CElpw3k1ymxAIW6P10ngoIFLZodFVW/Q==" saltValue="VnXyp/W80SHTTPB68RVC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2023</v>
      </c>
      <c r="C6" s="20">
        <f t="shared" ref="C6:W6" si="3">C7</f>
        <v>104248</v>
      </c>
      <c r="D6" s="20">
        <f t="shared" si="3"/>
        <v>46</v>
      </c>
      <c r="E6" s="20">
        <f t="shared" si="3"/>
        <v>1</v>
      </c>
      <c r="F6" s="20">
        <f t="shared" si="3"/>
        <v>0</v>
      </c>
      <c r="G6" s="20">
        <f t="shared" si="3"/>
        <v>5</v>
      </c>
      <c r="H6" s="20" t="str">
        <f t="shared" si="3"/>
        <v>群馬県　長野原町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96.82</v>
      </c>
      <c r="P6" s="21">
        <f t="shared" si="3"/>
        <v>54.12</v>
      </c>
      <c r="Q6" s="21">
        <f t="shared" si="3"/>
        <v>1480</v>
      </c>
      <c r="R6" s="21">
        <f t="shared" si="3"/>
        <v>5240</v>
      </c>
      <c r="S6" s="21">
        <f t="shared" si="3"/>
        <v>133.85</v>
      </c>
      <c r="T6" s="21">
        <f t="shared" si="3"/>
        <v>39.15</v>
      </c>
      <c r="U6" s="21">
        <f t="shared" si="3"/>
        <v>2810</v>
      </c>
      <c r="V6" s="21">
        <f t="shared" si="3"/>
        <v>32.53</v>
      </c>
      <c r="W6" s="21">
        <f t="shared" si="3"/>
        <v>86.38</v>
      </c>
      <c r="X6" s="22">
        <f>IF(X7="",NA(),X7)</f>
        <v>112.69</v>
      </c>
      <c r="Y6" s="22">
        <f t="shared" ref="Y6:AG6" si="4">IF(Y7="",NA(),Y7)</f>
        <v>111.52</v>
      </c>
      <c r="Z6" s="22">
        <f t="shared" si="4"/>
        <v>118.01</v>
      </c>
      <c r="AA6" s="22">
        <f t="shared" si="4"/>
        <v>108.44</v>
      </c>
      <c r="AB6" s="22">
        <f t="shared" si="4"/>
        <v>113.91</v>
      </c>
      <c r="AC6" s="22">
        <f t="shared" si="4"/>
        <v>105.45</v>
      </c>
      <c r="AD6" s="22">
        <f t="shared" si="4"/>
        <v>103.82</v>
      </c>
      <c r="AE6" s="22">
        <f t="shared" si="4"/>
        <v>105.75</v>
      </c>
      <c r="AF6" s="22">
        <f t="shared" si="4"/>
        <v>105.52</v>
      </c>
      <c r="AG6" s="22">
        <f t="shared" si="4"/>
        <v>103.1</v>
      </c>
      <c r="AH6" s="21" t="str">
        <f>IF(AH7="","",IF(AH7="-","【-】","【"&amp;SUBSTITUTE(TEXT(AH7,"#,##0.00"),"-","△")&amp;"】"))</f>
        <v>【103.05】</v>
      </c>
      <c r="AI6" s="21">
        <f>IF(AI7="",NA(),AI7)</f>
        <v>0</v>
      </c>
      <c r="AJ6" s="21">
        <f t="shared" ref="AJ6:AR6" si="5">IF(AJ7="",NA(),AJ7)</f>
        <v>0</v>
      </c>
      <c r="AK6" s="21">
        <f t="shared" si="5"/>
        <v>0</v>
      </c>
      <c r="AL6" s="21">
        <f t="shared" si="5"/>
        <v>0</v>
      </c>
      <c r="AM6" s="21">
        <f t="shared" si="5"/>
        <v>0</v>
      </c>
      <c r="AN6" s="22">
        <f t="shared" si="5"/>
        <v>29.38</v>
      </c>
      <c r="AO6" s="22">
        <f t="shared" si="5"/>
        <v>31.54</v>
      </c>
      <c r="AP6" s="22">
        <f t="shared" si="5"/>
        <v>31.15</v>
      </c>
      <c r="AQ6" s="22">
        <f t="shared" si="5"/>
        <v>30.01</v>
      </c>
      <c r="AR6" s="22">
        <f t="shared" si="5"/>
        <v>27.32</v>
      </c>
      <c r="AS6" s="21" t="str">
        <f>IF(AS7="","",IF(AS7="-","【-】","【"&amp;SUBSTITUTE(TEXT(AS7,"#,##0.00"),"-","△")&amp;"】"))</f>
        <v>【30.22】</v>
      </c>
      <c r="AT6" s="22">
        <f>IF(AT7="",NA(),AT7)</f>
        <v>1247.76</v>
      </c>
      <c r="AU6" s="22">
        <f t="shared" ref="AU6:BC6" si="6">IF(AU7="",NA(),AU7)</f>
        <v>2410.7199999999998</v>
      </c>
      <c r="AV6" s="22">
        <f t="shared" si="6"/>
        <v>3106.23</v>
      </c>
      <c r="AW6" s="22">
        <f t="shared" si="6"/>
        <v>3602.55</v>
      </c>
      <c r="AX6" s="22">
        <f t="shared" si="6"/>
        <v>1615.86</v>
      </c>
      <c r="AY6" s="22">
        <f t="shared" si="6"/>
        <v>413.82</v>
      </c>
      <c r="AZ6" s="22">
        <f t="shared" si="6"/>
        <v>302.22000000000003</v>
      </c>
      <c r="BA6" s="22">
        <f t="shared" si="6"/>
        <v>263.45</v>
      </c>
      <c r="BB6" s="22">
        <f t="shared" si="6"/>
        <v>249.43</v>
      </c>
      <c r="BC6" s="22">
        <f t="shared" si="6"/>
        <v>217.55</v>
      </c>
      <c r="BD6" s="21" t="str">
        <f>IF(BD7="","",IF(BD7="-","【-】","【"&amp;SUBSTITUTE(TEXT(BD7,"#,##0.00"),"-","△")&amp;"】"))</f>
        <v>【179.30】</v>
      </c>
      <c r="BE6" s="22">
        <f>IF(BE7="",NA(),BE7)</f>
        <v>35.049999999999997</v>
      </c>
      <c r="BF6" s="22">
        <f t="shared" ref="BF6:BN6" si="7">IF(BF7="",NA(),BF7)</f>
        <v>12.92</v>
      </c>
      <c r="BG6" s="22">
        <f t="shared" si="7"/>
        <v>8.84</v>
      </c>
      <c r="BH6" s="22">
        <f t="shared" si="7"/>
        <v>7.75</v>
      </c>
      <c r="BI6" s="22">
        <f t="shared" si="7"/>
        <v>6.01</v>
      </c>
      <c r="BJ6" s="22">
        <f t="shared" si="7"/>
        <v>698.55</v>
      </c>
      <c r="BK6" s="22">
        <f t="shared" si="7"/>
        <v>970.36</v>
      </c>
      <c r="BL6" s="22">
        <f t="shared" si="7"/>
        <v>940.22</v>
      </c>
      <c r="BM6" s="22">
        <f t="shared" si="7"/>
        <v>922.05</v>
      </c>
      <c r="BN6" s="22">
        <f t="shared" si="7"/>
        <v>916.17</v>
      </c>
      <c r="BO6" s="21" t="str">
        <f>IF(BO7="","",IF(BO7="-","【-】","【"&amp;SUBSTITUTE(TEXT(BO7,"#,##0.00"),"-","△")&amp;"】"))</f>
        <v>【1,042.45】</v>
      </c>
      <c r="BP6" s="22">
        <f>IF(BP7="",NA(),BP7)</f>
        <v>107.81</v>
      </c>
      <c r="BQ6" s="22">
        <f t="shared" ref="BQ6:BY6" si="8">IF(BQ7="",NA(),BQ7)</f>
        <v>109.52</v>
      </c>
      <c r="BR6" s="22">
        <f t="shared" si="8"/>
        <v>115.03</v>
      </c>
      <c r="BS6" s="22">
        <f t="shared" si="8"/>
        <v>104.07</v>
      </c>
      <c r="BT6" s="22">
        <f t="shared" si="8"/>
        <v>110.86</v>
      </c>
      <c r="BU6" s="22">
        <f t="shared" si="8"/>
        <v>73.7</v>
      </c>
      <c r="BV6" s="22">
        <f t="shared" si="8"/>
        <v>64.52</v>
      </c>
      <c r="BW6" s="22">
        <f t="shared" si="8"/>
        <v>66.8</v>
      </c>
      <c r="BX6" s="22">
        <f t="shared" si="8"/>
        <v>64.39</v>
      </c>
      <c r="BY6" s="22">
        <f t="shared" si="8"/>
        <v>63.95</v>
      </c>
      <c r="BZ6" s="21" t="str">
        <f>IF(BZ7="","",IF(BZ7="-","【-】","【"&amp;SUBSTITUTE(TEXT(BZ7,"#,##0.00"),"-","△")&amp;"】"))</f>
        <v>【57.74】</v>
      </c>
      <c r="CA6" s="22">
        <f>IF(CA7="",NA(),CA7)</f>
        <v>113.36</v>
      </c>
      <c r="CB6" s="22">
        <f t="shared" ref="CB6:CJ6" si="9">IF(CB7="",NA(),CB7)</f>
        <v>114.63</v>
      </c>
      <c r="CC6" s="22">
        <f t="shared" si="9"/>
        <v>106.6</v>
      </c>
      <c r="CD6" s="22">
        <f t="shared" si="9"/>
        <v>112.42</v>
      </c>
      <c r="CE6" s="22">
        <f t="shared" si="9"/>
        <v>103.98</v>
      </c>
      <c r="CF6" s="22">
        <f t="shared" si="9"/>
        <v>261.02</v>
      </c>
      <c r="CG6" s="22">
        <f t="shared" si="9"/>
        <v>270.68</v>
      </c>
      <c r="CH6" s="22">
        <f t="shared" si="9"/>
        <v>268.88</v>
      </c>
      <c r="CI6" s="22">
        <f t="shared" si="9"/>
        <v>258.89999999999998</v>
      </c>
      <c r="CJ6" s="22">
        <f t="shared" si="9"/>
        <v>263.56</v>
      </c>
      <c r="CK6" s="21" t="str">
        <f>IF(CK7="","",IF(CK7="-","【-】","【"&amp;SUBSTITUTE(TEXT(CK7,"#,##0.00"),"-","△")&amp;"】"))</f>
        <v>【285.48】</v>
      </c>
      <c r="CL6" s="22">
        <f>IF(CL7="",NA(),CL7)</f>
        <v>47.74</v>
      </c>
      <c r="CM6" s="22">
        <f t="shared" ref="CM6:CU6" si="10">IF(CM7="",NA(),CM7)</f>
        <v>48.73</v>
      </c>
      <c r="CN6" s="22">
        <f t="shared" si="10"/>
        <v>51.46</v>
      </c>
      <c r="CO6" s="22">
        <f t="shared" si="10"/>
        <v>51.34</v>
      </c>
      <c r="CP6" s="22">
        <f t="shared" si="10"/>
        <v>50.29</v>
      </c>
      <c r="CQ6" s="22">
        <f t="shared" si="10"/>
        <v>49.01</v>
      </c>
      <c r="CR6" s="22">
        <f t="shared" si="10"/>
        <v>48.86</v>
      </c>
      <c r="CS6" s="22">
        <f t="shared" si="10"/>
        <v>49</v>
      </c>
      <c r="CT6" s="22">
        <f t="shared" si="10"/>
        <v>50.07</v>
      </c>
      <c r="CU6" s="22">
        <f t="shared" si="10"/>
        <v>53.4</v>
      </c>
      <c r="CV6" s="21" t="str">
        <f>IF(CV7="","",IF(CV7="-","【-】","【"&amp;SUBSTITUTE(TEXT(CV7,"#,##0.00"),"-","△")&amp;"】"))</f>
        <v>【53.73】</v>
      </c>
      <c r="CW6" s="22">
        <f>IF(CW7="",NA(),CW7)</f>
        <v>69.930000000000007</v>
      </c>
      <c r="CX6" s="22">
        <f t="shared" ref="CX6:DF6" si="11">IF(CX7="",NA(),CX7)</f>
        <v>70.37</v>
      </c>
      <c r="CY6" s="22">
        <f t="shared" si="11"/>
        <v>70.069999999999993</v>
      </c>
      <c r="CZ6" s="22">
        <f t="shared" si="11"/>
        <v>70.7</v>
      </c>
      <c r="DA6" s="22">
        <f t="shared" si="11"/>
        <v>76.12</v>
      </c>
      <c r="DB6" s="22">
        <f t="shared" si="11"/>
        <v>76.569999999999993</v>
      </c>
      <c r="DC6" s="22">
        <f t="shared" si="11"/>
        <v>76.48</v>
      </c>
      <c r="DD6" s="22">
        <f t="shared" si="11"/>
        <v>75.64</v>
      </c>
      <c r="DE6" s="22">
        <f t="shared" si="11"/>
        <v>75.7</v>
      </c>
      <c r="DF6" s="22">
        <f t="shared" si="11"/>
        <v>72.53</v>
      </c>
      <c r="DG6" s="21" t="str">
        <f>IF(DG7="","",IF(DG7="-","【-】","【"&amp;SUBSTITUTE(TEXT(DG7,"#,##0.00"),"-","△")&amp;"】"))</f>
        <v>【71.52】</v>
      </c>
      <c r="DH6" s="22">
        <f>IF(DH7="",NA(),DH7)</f>
        <v>60.04</v>
      </c>
      <c r="DI6" s="22">
        <f t="shared" ref="DI6:DQ6" si="12">IF(DI7="",NA(),DI7)</f>
        <v>62.36</v>
      </c>
      <c r="DJ6" s="22">
        <f t="shared" si="12"/>
        <v>64.98</v>
      </c>
      <c r="DK6" s="22">
        <f t="shared" si="12"/>
        <v>67.61</v>
      </c>
      <c r="DL6" s="22">
        <f t="shared" si="12"/>
        <v>68.56</v>
      </c>
      <c r="DM6" s="22">
        <f t="shared" si="12"/>
        <v>49.34</v>
      </c>
      <c r="DN6" s="22">
        <f t="shared" si="12"/>
        <v>39.409999999999997</v>
      </c>
      <c r="DO6" s="22">
        <f t="shared" si="12"/>
        <v>41.18</v>
      </c>
      <c r="DP6" s="22">
        <f t="shared" si="12"/>
        <v>42.98</v>
      </c>
      <c r="DQ6" s="22">
        <f t="shared" si="12"/>
        <v>40.46</v>
      </c>
      <c r="DR6" s="21" t="str">
        <f>IF(DR7="","",IF(DR7="-","【-】","【"&amp;SUBSTITUTE(TEXT(DR7,"#,##0.00"),"-","△")&amp;"】"))</f>
        <v>【38.43】</v>
      </c>
      <c r="DS6" s="22">
        <f>IF(DS7="",NA(),DS7)</f>
        <v>25.36</v>
      </c>
      <c r="DT6" s="22">
        <f t="shared" ref="DT6:EB6" si="13">IF(DT7="",NA(),DT7)</f>
        <v>25.36</v>
      </c>
      <c r="DU6" s="22">
        <f t="shared" si="13"/>
        <v>25.36</v>
      </c>
      <c r="DV6" s="22">
        <f t="shared" si="13"/>
        <v>25.36</v>
      </c>
      <c r="DW6" s="22">
        <f t="shared" si="13"/>
        <v>25.29</v>
      </c>
      <c r="DX6" s="22">
        <f t="shared" si="13"/>
        <v>22.75</v>
      </c>
      <c r="DY6" s="22">
        <f t="shared" si="13"/>
        <v>20.97</v>
      </c>
      <c r="DZ6" s="22">
        <f t="shared" si="13"/>
        <v>21.65</v>
      </c>
      <c r="EA6" s="22">
        <f t="shared" si="13"/>
        <v>23.24</v>
      </c>
      <c r="EB6" s="22">
        <f t="shared" si="13"/>
        <v>22.77</v>
      </c>
      <c r="EC6" s="21" t="str">
        <f>IF(EC7="","",IF(EC7="-","【-】","【"&amp;SUBSTITUTE(TEXT(EC7,"#,##0.00"),"-","△")&amp;"】"))</f>
        <v>【19.16】</v>
      </c>
      <c r="ED6" s="21">
        <f>IF(ED7="",NA(),ED7)</f>
        <v>0</v>
      </c>
      <c r="EE6" s="21">
        <f t="shared" ref="EE6:EM6" si="14">IF(EE7="",NA(),EE7)</f>
        <v>0</v>
      </c>
      <c r="EF6" s="21">
        <f t="shared" si="14"/>
        <v>0</v>
      </c>
      <c r="EG6" s="21">
        <f t="shared" si="14"/>
        <v>0</v>
      </c>
      <c r="EH6" s="22">
        <f t="shared" si="14"/>
        <v>0.26</v>
      </c>
      <c r="EI6" s="22">
        <f t="shared" si="14"/>
        <v>0.43</v>
      </c>
      <c r="EJ6" s="22">
        <f t="shared" si="14"/>
        <v>1.1499999999999999</v>
      </c>
      <c r="EK6" s="22">
        <f t="shared" si="14"/>
        <v>0.28999999999999998</v>
      </c>
      <c r="EL6" s="22">
        <f t="shared" si="14"/>
        <v>0.39</v>
      </c>
      <c r="EM6" s="22">
        <f t="shared" si="14"/>
        <v>0.49</v>
      </c>
      <c r="EN6" s="21" t="str">
        <f>IF(EN7="","",IF(EN7="-","【-】","【"&amp;SUBSTITUTE(TEXT(EN7,"#,##0.00"),"-","△")&amp;"】"))</f>
        <v>【0.49】</v>
      </c>
    </row>
    <row r="7" spans="1:144" s="23" customFormat="1" x14ac:dyDescent="0.2">
      <c r="A7" s="15"/>
      <c r="B7" s="24">
        <v>2023</v>
      </c>
      <c r="C7" s="24">
        <v>104248</v>
      </c>
      <c r="D7" s="24">
        <v>46</v>
      </c>
      <c r="E7" s="24">
        <v>1</v>
      </c>
      <c r="F7" s="24">
        <v>0</v>
      </c>
      <c r="G7" s="24">
        <v>5</v>
      </c>
      <c r="H7" s="24" t="s">
        <v>92</v>
      </c>
      <c r="I7" s="24" t="s">
        <v>93</v>
      </c>
      <c r="J7" s="24" t="s">
        <v>94</v>
      </c>
      <c r="K7" s="24" t="s">
        <v>95</v>
      </c>
      <c r="L7" s="24" t="s">
        <v>96</v>
      </c>
      <c r="M7" s="24" t="s">
        <v>97</v>
      </c>
      <c r="N7" s="25" t="s">
        <v>98</v>
      </c>
      <c r="O7" s="25">
        <v>96.82</v>
      </c>
      <c r="P7" s="25">
        <v>54.12</v>
      </c>
      <c r="Q7" s="25">
        <v>1480</v>
      </c>
      <c r="R7" s="25">
        <v>5240</v>
      </c>
      <c r="S7" s="25">
        <v>133.85</v>
      </c>
      <c r="T7" s="25">
        <v>39.15</v>
      </c>
      <c r="U7" s="25">
        <v>2810</v>
      </c>
      <c r="V7" s="25">
        <v>32.53</v>
      </c>
      <c r="W7" s="25">
        <v>86.38</v>
      </c>
      <c r="X7" s="25">
        <v>112.69</v>
      </c>
      <c r="Y7" s="25">
        <v>111.52</v>
      </c>
      <c r="Z7" s="25">
        <v>118.01</v>
      </c>
      <c r="AA7" s="25">
        <v>108.44</v>
      </c>
      <c r="AB7" s="25">
        <v>113.91</v>
      </c>
      <c r="AC7" s="25">
        <v>105.45</v>
      </c>
      <c r="AD7" s="25">
        <v>103.82</v>
      </c>
      <c r="AE7" s="25">
        <v>105.75</v>
      </c>
      <c r="AF7" s="25">
        <v>105.52</v>
      </c>
      <c r="AG7" s="25">
        <v>103.1</v>
      </c>
      <c r="AH7" s="25">
        <v>103.05</v>
      </c>
      <c r="AI7" s="25">
        <v>0</v>
      </c>
      <c r="AJ7" s="25">
        <v>0</v>
      </c>
      <c r="AK7" s="25">
        <v>0</v>
      </c>
      <c r="AL7" s="25">
        <v>0</v>
      </c>
      <c r="AM7" s="25">
        <v>0</v>
      </c>
      <c r="AN7" s="25">
        <v>29.38</v>
      </c>
      <c r="AO7" s="25">
        <v>31.54</v>
      </c>
      <c r="AP7" s="25">
        <v>31.15</v>
      </c>
      <c r="AQ7" s="25">
        <v>30.01</v>
      </c>
      <c r="AR7" s="25">
        <v>27.32</v>
      </c>
      <c r="AS7" s="25">
        <v>30.22</v>
      </c>
      <c r="AT7" s="25">
        <v>1247.76</v>
      </c>
      <c r="AU7" s="25">
        <v>2410.7199999999998</v>
      </c>
      <c r="AV7" s="25">
        <v>3106.23</v>
      </c>
      <c r="AW7" s="25">
        <v>3602.55</v>
      </c>
      <c r="AX7" s="25">
        <v>1615.86</v>
      </c>
      <c r="AY7" s="25">
        <v>413.82</v>
      </c>
      <c r="AZ7" s="25">
        <v>302.22000000000003</v>
      </c>
      <c r="BA7" s="25">
        <v>263.45</v>
      </c>
      <c r="BB7" s="25">
        <v>249.43</v>
      </c>
      <c r="BC7" s="25">
        <v>217.55</v>
      </c>
      <c r="BD7" s="25">
        <v>179.3</v>
      </c>
      <c r="BE7" s="25">
        <v>35.049999999999997</v>
      </c>
      <c r="BF7" s="25">
        <v>12.92</v>
      </c>
      <c r="BG7" s="25">
        <v>8.84</v>
      </c>
      <c r="BH7" s="25">
        <v>7.75</v>
      </c>
      <c r="BI7" s="25">
        <v>6.01</v>
      </c>
      <c r="BJ7" s="25">
        <v>698.55</v>
      </c>
      <c r="BK7" s="25">
        <v>970.36</v>
      </c>
      <c r="BL7" s="25">
        <v>940.22</v>
      </c>
      <c r="BM7" s="25">
        <v>922.05</v>
      </c>
      <c r="BN7" s="25">
        <v>916.17</v>
      </c>
      <c r="BO7" s="25">
        <v>1042.45</v>
      </c>
      <c r="BP7" s="25">
        <v>107.81</v>
      </c>
      <c r="BQ7" s="25">
        <v>109.52</v>
      </c>
      <c r="BR7" s="25">
        <v>115.03</v>
      </c>
      <c r="BS7" s="25">
        <v>104.07</v>
      </c>
      <c r="BT7" s="25">
        <v>110.86</v>
      </c>
      <c r="BU7" s="25">
        <v>73.7</v>
      </c>
      <c r="BV7" s="25">
        <v>64.52</v>
      </c>
      <c r="BW7" s="25">
        <v>66.8</v>
      </c>
      <c r="BX7" s="25">
        <v>64.39</v>
      </c>
      <c r="BY7" s="25">
        <v>63.95</v>
      </c>
      <c r="BZ7" s="25">
        <v>57.74</v>
      </c>
      <c r="CA7" s="25">
        <v>113.36</v>
      </c>
      <c r="CB7" s="25">
        <v>114.63</v>
      </c>
      <c r="CC7" s="25">
        <v>106.6</v>
      </c>
      <c r="CD7" s="25">
        <v>112.42</v>
      </c>
      <c r="CE7" s="25">
        <v>103.98</v>
      </c>
      <c r="CF7" s="25">
        <v>261.02</v>
      </c>
      <c r="CG7" s="25">
        <v>270.68</v>
      </c>
      <c r="CH7" s="25">
        <v>268.88</v>
      </c>
      <c r="CI7" s="25">
        <v>258.89999999999998</v>
      </c>
      <c r="CJ7" s="25">
        <v>263.56</v>
      </c>
      <c r="CK7" s="25">
        <v>285.48</v>
      </c>
      <c r="CL7" s="25">
        <v>47.74</v>
      </c>
      <c r="CM7" s="25">
        <v>48.73</v>
      </c>
      <c r="CN7" s="25">
        <v>51.46</v>
      </c>
      <c r="CO7" s="25">
        <v>51.34</v>
      </c>
      <c r="CP7" s="25">
        <v>50.29</v>
      </c>
      <c r="CQ7" s="25">
        <v>49.01</v>
      </c>
      <c r="CR7" s="25">
        <v>48.86</v>
      </c>
      <c r="CS7" s="25">
        <v>49</v>
      </c>
      <c r="CT7" s="25">
        <v>50.07</v>
      </c>
      <c r="CU7" s="25">
        <v>53.4</v>
      </c>
      <c r="CV7" s="25">
        <v>53.73</v>
      </c>
      <c r="CW7" s="25">
        <v>69.930000000000007</v>
      </c>
      <c r="CX7" s="25">
        <v>70.37</v>
      </c>
      <c r="CY7" s="25">
        <v>70.069999999999993</v>
      </c>
      <c r="CZ7" s="25">
        <v>70.7</v>
      </c>
      <c r="DA7" s="25">
        <v>76.12</v>
      </c>
      <c r="DB7" s="25">
        <v>76.569999999999993</v>
      </c>
      <c r="DC7" s="25">
        <v>76.48</v>
      </c>
      <c r="DD7" s="25">
        <v>75.64</v>
      </c>
      <c r="DE7" s="25">
        <v>75.7</v>
      </c>
      <c r="DF7" s="25">
        <v>72.53</v>
      </c>
      <c r="DG7" s="25">
        <v>71.52</v>
      </c>
      <c r="DH7" s="25">
        <v>60.04</v>
      </c>
      <c r="DI7" s="25">
        <v>62.36</v>
      </c>
      <c r="DJ7" s="25">
        <v>64.98</v>
      </c>
      <c r="DK7" s="25">
        <v>67.61</v>
      </c>
      <c r="DL7" s="25">
        <v>68.56</v>
      </c>
      <c r="DM7" s="25">
        <v>49.34</v>
      </c>
      <c r="DN7" s="25">
        <v>39.409999999999997</v>
      </c>
      <c r="DO7" s="25">
        <v>41.18</v>
      </c>
      <c r="DP7" s="25">
        <v>42.98</v>
      </c>
      <c r="DQ7" s="25">
        <v>40.46</v>
      </c>
      <c r="DR7" s="25">
        <v>38.43</v>
      </c>
      <c r="DS7" s="25">
        <v>25.36</v>
      </c>
      <c r="DT7" s="25">
        <v>25.36</v>
      </c>
      <c r="DU7" s="25">
        <v>25.36</v>
      </c>
      <c r="DV7" s="25">
        <v>25.36</v>
      </c>
      <c r="DW7" s="25">
        <v>25.29</v>
      </c>
      <c r="DX7" s="25">
        <v>22.75</v>
      </c>
      <c r="DY7" s="25">
        <v>20.97</v>
      </c>
      <c r="DZ7" s="25">
        <v>21.65</v>
      </c>
      <c r="EA7" s="25">
        <v>23.24</v>
      </c>
      <c r="EB7" s="25">
        <v>22.77</v>
      </c>
      <c r="EC7" s="25">
        <v>19.16</v>
      </c>
      <c r="ED7" s="25">
        <v>0</v>
      </c>
      <c r="EE7" s="25">
        <v>0</v>
      </c>
      <c r="EF7" s="25">
        <v>0</v>
      </c>
      <c r="EG7" s="25">
        <v>0</v>
      </c>
      <c r="EH7" s="25">
        <v>0.26</v>
      </c>
      <c r="EI7" s="25">
        <v>0.43</v>
      </c>
      <c r="EJ7" s="25">
        <v>1.1499999999999999</v>
      </c>
      <c r="EK7" s="25">
        <v>0.28999999999999998</v>
      </c>
      <c r="EL7" s="25">
        <v>0.39</v>
      </c>
      <c r="EM7" s="25">
        <v>0.49</v>
      </c>
      <c r="EN7" s="25">
        <v>0.49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107</v>
      </c>
      <c r="E13" t="s">
        <v>107</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2025-01-24T06:46:30Z</dcterms:created>
  <dcterms:modified xsi:type="dcterms:W3CDTF">2025-02-27T07:01:44Z</dcterms:modified>
  <cp:category/>
</cp:coreProperties>
</file>