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8ECED17F-C5FE-424D-A6AE-B8052473F1C9}" xr6:coauthVersionLast="47" xr6:coauthVersionMax="47" xr10:uidLastSave="{00000000-0000-0000-0000-000000000000}"/>
  <workbookProtection workbookAlgorithmName="SHA-512" workbookHashValue="kOmU1DbJvTI+aa7hJ6oW/kDgsLURiL9HPvWGaEbT3/ppsTDLVuyjJnYsBrpHoP3FuidrX9UvGjI92X34oyXymg==" workbookSaltValue="z6sznvgBQqeQ5sXYowZRFg==" workbookSpinCount="100000" lockStructure="1"/>
  <bookViews>
    <workbookView xWindow="-110" yWindow="-110" windowWidth="19420" windowHeight="104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I85" i="4"/>
  <c r="H85" i="4"/>
  <c r="G85" i="4"/>
  <c r="F85" i="4"/>
  <c r="BB10" i="4"/>
  <c r="AT10" i="4"/>
  <c r="AL10" i="4"/>
  <c r="P10" i="4"/>
  <c r="I10" i="4"/>
  <c r="B10" i="4"/>
  <c r="BB8" i="4"/>
  <c r="AD8" i="4"/>
  <c r="W8" i="4"/>
  <c r="P8" i="4"/>
  <c r="I8" i="4"/>
  <c r="B8" i="4"/>
  <c r="B6" i="4"/>
</calcChain>
</file>

<file path=xl/sharedStrings.xml><?xml version="1.0" encoding="utf-8"?>
<sst xmlns="http://schemas.openxmlformats.org/spreadsheetml/2006/main" count="250" uniqueCount="111">
  <si>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</si>
  <si>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</si>
  <si>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</si>
  <si>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</si>
  <si>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</si>
  <si>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</si>
  <si>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</si>
  <si>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</si>
  <si>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</si>
  <si>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</si>
  <si>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</si>
  <si>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</si>
  <si>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</si>
  <si>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</si>
  <si>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</si>
  <si>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</si>
  <si>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</si>
  <si>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</si>
  <si>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</si>
  <si>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</si>
  <si>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</si>
  <si>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</si>
  <si>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</si>
  <si>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</si>
  <si>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</si>
  <si>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</si>
  <si>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</si>
  <si>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</si>
  <si>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</si>
  <si>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</si>
  <si>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</si>
  <si>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</si>
  <si>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</si>
  <si>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</si>
  <si>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</si>
  <si>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</si>
  <si>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</si>
  <si>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</si>
  <si>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</si>
  <si>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</si>
  <si>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</si>
  <si>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</si>
  <si>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</si>
  <si>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</si>
  <si>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</si>
  <si>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</si>
  <si>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</si>
  <si>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</si>
  <si>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</si>
  <si>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</si>
  <si>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</si>
  <si>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</si>
  <si>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</si>
  <si>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</si>
  <si>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</si>
  <si>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</si>
  <si>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</si>
  <si>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</si>
  <si>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</si>
  <si>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</si>
  <si>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</si>
  <si>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</si>
  <si>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</si>
  <si>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</si>
  <si>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</si>
  <si>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</si>
  <si>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</si>
  <si>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</si>
  <si>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</si>
  <si>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</si>
  <si>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</si>
  <si>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</si>
  <si>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</si>
  <si>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</si>
  <si>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</si>
  <si>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</si>
  <si>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</si>
  <si>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</si>
  <si>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</si>
  <si>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</si>
  <si>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</si>
  <si>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</si>
  <si>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</si>
  <si>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</si>
  <si>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</si>
  <si>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</si>
  <si>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</si>
  <si>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</si>
  <si>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</si>
  <si>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</si>
  <si>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</si>
  <si>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</si>
  <si>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みどり市</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</si>
  <si>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</si>
  <si>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</si>
  <si>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</si>
  <si>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</si>
  <si>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</si>
  <si>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</si>
  <si>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</si>
  <si>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</si>
  <si>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</si>
  <si>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</si>
  <si>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</si>
  <si>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</si>
  <si>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</si>
  <si>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</si>
  <si>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</si>
  <si>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rPr>
        <sz val="10"/>
        <rFont val="ＭＳ ゴシック"/>
        <family val="3"/>
        <charset val="128"/>
      </rPr>
      <t xml:space="preserve">①有形固定資産減価償却率は、類似団体や全国平均と比較して数値が高く施設の老朽化が進んでいると言える。法定耐用年数を考慮しながら効果的な更新を進める必要がある。
②昭和40年から50年代に敷設した法定耐用年数を経過している管路が多く残っている。将来的に更新費用の増大が懸念されることから、定期的な管路更新が必要である。
③管路更新率について、数年間進んでいない状況。水道経験職員が少なくなっているため、管路更新計画と合わせて、未経験者でも進められるように設計委託業務の実績を作り、委託設計を基に工事が出来るような仕組みを構築していく工夫が必要である。
</t>
    </r>
    <rPh sb="1" eb="3">
      <t>ユウケイ</t>
    </rPh>
    <rPh sb="3" eb="7">
      <t>コテイシサン</t>
    </rPh>
    <rPh sb="7" eb="9">
      <t>ゲンカ</t>
    </rPh>
    <rPh sb="9" eb="12">
      <t>ショウキャクリツ</t>
    </rPh>
    <rPh sb="14" eb="18">
      <t>ルイジダンタイ</t>
    </rPh>
    <rPh sb="19" eb="21">
      <t>ゼンコク</t>
    </rPh>
    <rPh sb="21" eb="23">
      <t>ヘイキン</t>
    </rPh>
    <rPh sb="24" eb="26">
      <t>ヒカク</t>
    </rPh>
    <rPh sb="28" eb="30">
      <t>スウチ</t>
    </rPh>
    <rPh sb="31" eb="32">
      <t>タカ</t>
    </rPh>
    <rPh sb="33" eb="35">
      <t>シセツ</t>
    </rPh>
    <rPh sb="36" eb="39">
      <t>ロウキュウカ</t>
    </rPh>
    <rPh sb="40" eb="41">
      <t>スス</t>
    </rPh>
    <rPh sb="46" eb="47">
      <t>イ</t>
    </rPh>
    <rPh sb="50" eb="52">
      <t>ホウテイ</t>
    </rPh>
    <rPh sb="52" eb="54">
      <t>タイヨウ</t>
    </rPh>
    <rPh sb="54" eb="56">
      <t>ネンスウ</t>
    </rPh>
    <rPh sb="57" eb="59">
      <t>コウリョ</t>
    </rPh>
    <rPh sb="63" eb="66">
      <t>コウカテキ</t>
    </rPh>
    <rPh sb="67" eb="69">
      <t>コウシン</t>
    </rPh>
    <rPh sb="70" eb="71">
      <t>スス</t>
    </rPh>
    <rPh sb="73" eb="75">
      <t>ヒツヨウ</t>
    </rPh>
    <rPh sb="93" eb="95">
      <t>フセツ</t>
    </rPh>
    <rPh sb="113" eb="114">
      <t>オオ</t>
    </rPh>
    <rPh sb="115" eb="116">
      <t>ノコ</t>
    </rPh>
    <rPh sb="170" eb="173">
      <t>スウネンカン</t>
    </rPh>
    <rPh sb="173" eb="174">
      <t>スス</t>
    </rPh>
    <rPh sb="179" eb="181">
      <t>ジョウキョウ</t>
    </rPh>
    <rPh sb="182" eb="184">
      <t>スイドウ</t>
    </rPh>
    <rPh sb="184" eb="186">
      <t>ケイケン</t>
    </rPh>
    <rPh sb="186" eb="188">
      <t>ショクイン</t>
    </rPh>
    <rPh sb="189" eb="190">
      <t>スク</t>
    </rPh>
    <rPh sb="200" eb="202">
      <t>カンロ</t>
    </rPh>
    <rPh sb="202" eb="204">
      <t>コウシン</t>
    </rPh>
    <rPh sb="204" eb="206">
      <t>ケイカク</t>
    </rPh>
    <rPh sb="207" eb="208">
      <t>ア</t>
    </rPh>
    <rPh sb="212" eb="216">
      <t>ミケイケンシャ</t>
    </rPh>
    <rPh sb="218" eb="219">
      <t>スス</t>
    </rPh>
    <rPh sb="226" eb="228">
      <t>セッケイ</t>
    </rPh>
    <rPh sb="228" eb="230">
      <t>イタク</t>
    </rPh>
    <rPh sb="230" eb="232">
      <t>ギョウム</t>
    </rPh>
    <rPh sb="233" eb="235">
      <t>ジッセキ</t>
    </rPh>
    <rPh sb="236" eb="237">
      <t>ツク</t>
    </rPh>
    <rPh sb="239" eb="241">
      <t>イタク</t>
    </rPh>
    <rPh sb="241" eb="243">
      <t>セッケイ</t>
    </rPh>
    <rPh sb="244" eb="245">
      <t>モト</t>
    </rPh>
    <rPh sb="246" eb="248">
      <t>コウジ</t>
    </rPh>
    <rPh sb="249" eb="251">
      <t>デキ</t>
    </rPh>
    <rPh sb="255" eb="257">
      <t>シク</t>
    </rPh>
    <rPh sb="259" eb="261">
      <t>コウチク</t>
    </rPh>
    <rPh sb="265" eb="267">
      <t>クフウ</t>
    </rPh>
    <rPh sb="268" eb="270">
      <t>ヒツヨウ</t>
    </rPh>
    <phoneticPr fontId="17"/>
  </si>
  <si>
    <t>本市の簡易水道事業は、企業会計による独立採算を原則とする経営が求められているが、一般会計繰入金により収支を均衡させている状況にある。
老朽施設の更新が求められる中において、増加する維持管理費、有収率の低さ、給水人口減少による料金収入の減少が課題となっている。
そのため、施設の適正規模を見直し、管路更新による有収率向上や、料金見直しによる安定収入を確保するとともに、広域連携も視野に計画的かつ効率的な経営改善に努める必要がある。</t>
    <rPh sb="147" eb="149">
      <t>カンロ</t>
    </rPh>
    <rPh sb="149" eb="151">
      <t>コウシン</t>
    </rPh>
    <rPh sb="161" eb="163">
      <t>リョウキン</t>
    </rPh>
    <rPh sb="163" eb="165">
      <t>ミナオ</t>
    </rPh>
    <rPh sb="183" eb="187">
      <t>コウイキレンケイ</t>
    </rPh>
    <rPh sb="188" eb="190">
      <t>シヤ</t>
    </rPh>
    <phoneticPr fontId="17"/>
  </si>
  <si>
    <r>
      <t xml:space="preserve">①経常収支比率は、前年度より3.75ポイント増となり、黒字傾向を維持しているが、給水人口の減少に比例して料金収入も減少している。将来的には料金の見直しを検討する必要がある。
</t>
    </r>
    <r>
      <rPr>
        <sz val="10"/>
        <rFont val="ＭＳ ゴシック"/>
        <family val="3"/>
        <charset val="128"/>
      </rPr>
      <t>②累積欠損金は発生していないが、一般会計からの繰入金によって維持できている状況であるため、給水収益の減少しているなかで経営改善を図っていく必要がある。
③流動比率は、前年度より39.71ポイント増加しており、現金預金の増加が要因と思われるが、一般会計からの繰入金に依存しているため、自主財源の確保に向け改善が必要である。
④企業債残高対給水収益比率は、類似団体と比較して高い数値となっている。起債残高が急増しないよう施設更新の平準化に努める必要がある。
⑤料金回収率は、類似団体の1/2以下と非常に低い状況が続いている。今後は適切な料金水準に料金見直しを進めて料金回収率の向上を図っていく必要がある。
⑥給水原価は類似団体より低く推移している。漏水対策等を進め、よりコストを抑制できるよう努めていく。
⑦施設利用率は、全国平均の水準を維持している状態。今後は給水人口の減少を見据え、施設の適正規模を見直し効率化を図っていく必要がある。
⑧調査方法検討のため漏水調査の実施を見送ったことにより有収率が急落した。現在は有収率の低い給水区域の絞り込みを行い、漏水箇所の特定に努めている。</t>
    </r>
    <rPh sb="11" eb="12">
      <t>ド</t>
    </rPh>
    <rPh sb="22" eb="23">
      <t>ゾウ</t>
    </rPh>
    <rPh sb="27" eb="29">
      <t>クロジ</t>
    </rPh>
    <rPh sb="29" eb="31">
      <t>ケイコウ</t>
    </rPh>
    <rPh sb="32" eb="34">
      <t>イジ</t>
    </rPh>
    <rPh sb="40" eb="42">
      <t>キュウスイ</t>
    </rPh>
    <rPh sb="42" eb="44">
      <t>ジンコウ</t>
    </rPh>
    <rPh sb="45" eb="47">
      <t>ゲンショウ</t>
    </rPh>
    <rPh sb="48" eb="50">
      <t>ヒレイ</t>
    </rPh>
    <rPh sb="52" eb="54">
      <t>リョウキン</t>
    </rPh>
    <rPh sb="54" eb="56">
      <t>シュウニュウ</t>
    </rPh>
    <rPh sb="57" eb="59">
      <t>ゲンショウ</t>
    </rPh>
    <rPh sb="64" eb="67">
      <t>ショウライテキ</t>
    </rPh>
    <rPh sb="69" eb="71">
      <t>リョウキン</t>
    </rPh>
    <rPh sb="72" eb="74">
      <t>ミナオ</t>
    </rPh>
    <rPh sb="76" eb="78">
      <t>ケントウ</t>
    </rPh>
    <rPh sb="80" eb="82">
      <t>ヒツヨウ</t>
    </rPh>
    <rPh sb="103" eb="107">
      <t>イッパンカイケイ</t>
    </rPh>
    <rPh sb="117" eb="119">
      <t>イジ</t>
    </rPh>
    <rPh sb="124" eb="126">
      <t>ジョウキョウ</t>
    </rPh>
    <rPh sb="132" eb="134">
      <t>キュウスイ</t>
    </rPh>
    <rPh sb="134" eb="136">
      <t>シュウエキ</t>
    </rPh>
    <rPh sb="137" eb="139">
      <t>ゲンショウ</t>
    </rPh>
    <rPh sb="146" eb="148">
      <t>ケイエイ</t>
    </rPh>
    <rPh sb="148" eb="150">
      <t>カイゼン</t>
    </rPh>
    <rPh sb="151" eb="152">
      <t>ハカ</t>
    </rPh>
    <rPh sb="156" eb="158">
      <t>ヒツヨウ</t>
    </rPh>
    <rPh sb="170" eb="172">
      <t>ゼンネン</t>
    </rPh>
    <rPh sb="172" eb="173">
      <t>ド</t>
    </rPh>
    <rPh sb="191" eb="193">
      <t>ゲンキン</t>
    </rPh>
    <rPh sb="193" eb="195">
      <t>ヨキン</t>
    </rPh>
    <rPh sb="215" eb="218">
      <t>クリイレキン</t>
    </rPh>
    <rPh sb="268" eb="270">
      <t>ヒカク</t>
    </rPh>
    <rPh sb="272" eb="273">
      <t>タカ</t>
    </rPh>
    <rPh sb="283" eb="285">
      <t>キサイ</t>
    </rPh>
    <rPh sb="285" eb="287">
      <t>ザンダカ</t>
    </rPh>
    <rPh sb="288" eb="290">
      <t>キュウゾウ</t>
    </rPh>
    <rPh sb="322" eb="324">
      <t>ルイジ</t>
    </rPh>
    <rPh sb="324" eb="326">
      <t>ダンタイ</t>
    </rPh>
    <rPh sb="330" eb="332">
      <t>イカ</t>
    </rPh>
    <rPh sb="333" eb="335">
      <t>ヒジョウ</t>
    </rPh>
    <rPh sb="347" eb="349">
      <t>コンゴ</t>
    </rPh>
    <rPh sb="350" eb="352">
      <t>テキセツ</t>
    </rPh>
    <rPh sb="353" eb="355">
      <t>リョウキン</t>
    </rPh>
    <rPh sb="355" eb="357">
      <t>スイジュン</t>
    </rPh>
    <rPh sb="358" eb="360">
      <t>リョウキン</t>
    </rPh>
    <rPh sb="360" eb="362">
      <t>ミナオ</t>
    </rPh>
    <rPh sb="364" eb="365">
      <t>スス</t>
    </rPh>
    <rPh sb="367" eb="369">
      <t>リョウキン</t>
    </rPh>
    <rPh sb="369" eb="372">
      <t>カイシュウリツ</t>
    </rPh>
    <rPh sb="373" eb="375">
      <t>コウジョウ</t>
    </rPh>
    <rPh sb="376" eb="377">
      <t>ハカ</t>
    </rPh>
    <rPh sb="381" eb="383">
      <t>ヒツヨウ</t>
    </rPh>
    <rPh sb="394" eb="398">
      <t>ルイジダンタイ</t>
    </rPh>
    <rPh sb="400" eb="401">
      <t>ヒク</t>
    </rPh>
    <rPh sb="402" eb="404">
      <t>スイイ</t>
    </rPh>
    <rPh sb="409" eb="411">
      <t>ロウスイ</t>
    </rPh>
    <rPh sb="411" eb="414">
      <t>タイサクトウ</t>
    </rPh>
    <rPh sb="415" eb="416">
      <t>スス</t>
    </rPh>
    <rPh sb="424" eb="426">
      <t>ヨクセイ</t>
    </rPh>
    <rPh sb="451" eb="453">
      <t>スイジュン</t>
    </rPh>
    <rPh sb="454" eb="456">
      <t>イジ</t>
    </rPh>
    <rPh sb="460" eb="462">
      <t>ジョウタイ</t>
    </rPh>
    <rPh sb="493" eb="494">
      <t>ハカ</t>
    </rPh>
    <rPh sb="506" eb="508">
      <t>チョウサ</t>
    </rPh>
    <rPh sb="508" eb="510">
      <t>ホウホウ</t>
    </rPh>
    <rPh sb="510" eb="512">
      <t>ケントウ</t>
    </rPh>
    <rPh sb="515" eb="517">
      <t>ロウスイ</t>
    </rPh>
    <rPh sb="517" eb="519">
      <t>チョウサ</t>
    </rPh>
    <rPh sb="520" eb="522">
      <t>ジッシ</t>
    </rPh>
    <rPh sb="523" eb="525">
      <t>ミオク</t>
    </rPh>
    <rPh sb="532" eb="535">
      <t>ユウシュウリツ</t>
    </rPh>
    <rPh sb="536" eb="538">
      <t>キュウラク</t>
    </rPh>
    <rPh sb="541" eb="543">
      <t>ゲンザイ</t>
    </rPh>
    <rPh sb="544" eb="547">
      <t>ユウシュウリツ</t>
    </rPh>
    <rPh sb="548" eb="549">
      <t>ヒク</t>
    </rPh>
    <rPh sb="550" eb="552">
      <t>キュウスイ</t>
    </rPh>
    <rPh sb="552" eb="554">
      <t>クイキ</t>
    </rPh>
    <rPh sb="555" eb="556">
      <t>シボ</t>
    </rPh>
    <rPh sb="557" eb="558">
      <t>コ</t>
    </rPh>
    <rPh sb="560" eb="561">
      <t>オコナ</t>
    </rPh>
    <rPh sb="563" eb="567">
      <t>ロウスイカショ</t>
    </rPh>
    <rPh sb="568" eb="570">
      <t>トクテイ</t>
    </rPh>
    <rPh sb="571" eb="572">
      <t>ツト</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</si>
</sst>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font>
    <font>
      <sz val="6"/>
      <name val="ＭＳ Ｐゴシック"/>
      <family val="3"/>
    </font>
    <font>
      <sz val="10"/>
      <name val="ＭＳ ゴシック"/>
      <family val="3"/>
      <charset val="128"/>
    </font>
    <font>
      <sz val="10"/>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9" fillId="0" borderId="9"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quot;-&quot;">
                  <c:v>0</c:v>
                </c:pt>
                <c:pt idx="1">
                  <c:v>0</c:v>
                </c:pt>
                <c:pt idx="2" formatCode="#,##0.00;&quot;△&quot;#,##0.00;&quot;-&quot;">
                  <c:v>0.28000000000000003</c:v>
                </c:pt>
                <c:pt idx="3">
                  <c:v>0</c:v>
                </c:pt>
                <c:pt idx="4">
                  <c:v>0</c:v>
                </c:pt>
              </c:numCache>
            </c:numRef>
          </c:val>
          <c:extLst>
            <c:ext xmlns:c16="http://schemas.microsoft.com/office/drawing/2014/chart" uri="{C3380CC4-5D6E-409C-BE32-E72D297353CC}">
              <c16:uniqueId val="{00000000-2890-40F7-B739-DCE6C705728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0.96</c:v>
                </c:pt>
                <c:pt idx="2">
                  <c:v>0.37</c:v>
                </c:pt>
                <c:pt idx="3">
                  <c:v>0.23</c:v>
                </c:pt>
                <c:pt idx="4">
                  <c:v>0.88</c:v>
                </c:pt>
              </c:numCache>
            </c:numRef>
          </c:val>
          <c:smooth val="0"/>
          <c:extLst>
            <c:ext xmlns:c16="http://schemas.microsoft.com/office/drawing/2014/chart" uri="{C3380CC4-5D6E-409C-BE32-E72D297353CC}">
              <c16:uniqueId val="{00000001-2890-40F7-B739-DCE6C705728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55.44</c:v>
                </c:pt>
                <c:pt idx="2">
                  <c:v>52.07</c:v>
                </c:pt>
                <c:pt idx="3">
                  <c:v>50.18</c:v>
                </c:pt>
                <c:pt idx="4">
                  <c:v>54.72</c:v>
                </c:pt>
              </c:numCache>
            </c:numRef>
          </c:val>
          <c:extLst>
            <c:ext xmlns:c16="http://schemas.microsoft.com/office/drawing/2014/chart" uri="{C3380CC4-5D6E-409C-BE32-E72D297353CC}">
              <c16:uniqueId val="{00000000-4A6D-4486-84CC-555A42394C4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51.52</c:v>
                </c:pt>
                <c:pt idx="2">
                  <c:v>48.75</c:v>
                </c:pt>
                <c:pt idx="3">
                  <c:v>50.95</c:v>
                </c:pt>
                <c:pt idx="4">
                  <c:v>52.39</c:v>
                </c:pt>
              </c:numCache>
            </c:numRef>
          </c:val>
          <c:smooth val="0"/>
          <c:extLst>
            <c:ext xmlns:c16="http://schemas.microsoft.com/office/drawing/2014/chart" uri="{C3380CC4-5D6E-409C-BE32-E72D297353CC}">
              <c16:uniqueId val="{00000001-4A6D-4486-84CC-555A42394C4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56.57</c:v>
                </c:pt>
                <c:pt idx="2">
                  <c:v>57.74</c:v>
                </c:pt>
                <c:pt idx="3">
                  <c:v>60.14</c:v>
                </c:pt>
                <c:pt idx="4">
                  <c:v>50.74</c:v>
                </c:pt>
              </c:numCache>
            </c:numRef>
          </c:val>
          <c:extLst>
            <c:ext xmlns:c16="http://schemas.microsoft.com/office/drawing/2014/chart" uri="{C3380CC4-5D6E-409C-BE32-E72D297353CC}">
              <c16:uniqueId val="{00000000-A3D0-476D-ABF8-17C6BDD2DAF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61.29</c:v>
                </c:pt>
                <c:pt idx="2">
                  <c:v>60.88</c:v>
                </c:pt>
                <c:pt idx="3">
                  <c:v>61</c:v>
                </c:pt>
                <c:pt idx="4">
                  <c:v>63.38</c:v>
                </c:pt>
              </c:numCache>
            </c:numRef>
          </c:val>
          <c:smooth val="0"/>
          <c:extLst>
            <c:ext xmlns:c16="http://schemas.microsoft.com/office/drawing/2014/chart" uri="{C3380CC4-5D6E-409C-BE32-E72D297353CC}">
              <c16:uniqueId val="{00000001-A3D0-476D-ABF8-17C6BDD2DAF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104.45</c:v>
                </c:pt>
                <c:pt idx="2">
                  <c:v>100.84</c:v>
                </c:pt>
                <c:pt idx="3">
                  <c:v>109.31</c:v>
                </c:pt>
                <c:pt idx="4">
                  <c:v>113.06</c:v>
                </c:pt>
              </c:numCache>
            </c:numRef>
          </c:val>
          <c:extLst>
            <c:ext xmlns:c16="http://schemas.microsoft.com/office/drawing/2014/chart" uri="{C3380CC4-5D6E-409C-BE32-E72D297353CC}">
              <c16:uniqueId val="{00000000-F6E8-4026-A6C8-466443B8FA5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97.61</c:v>
                </c:pt>
                <c:pt idx="2">
                  <c:v>98.78</c:v>
                </c:pt>
                <c:pt idx="3">
                  <c:v>101.23</c:v>
                </c:pt>
                <c:pt idx="4">
                  <c:v>103.12</c:v>
                </c:pt>
              </c:numCache>
            </c:numRef>
          </c:val>
          <c:smooth val="0"/>
          <c:extLst>
            <c:ext xmlns:c16="http://schemas.microsoft.com/office/drawing/2014/chart" uri="{C3380CC4-5D6E-409C-BE32-E72D297353CC}">
              <c16:uniqueId val="{00000001-F6E8-4026-A6C8-466443B8FA5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60.66</c:v>
                </c:pt>
                <c:pt idx="2">
                  <c:v>62.53</c:v>
                </c:pt>
                <c:pt idx="3">
                  <c:v>63.78</c:v>
                </c:pt>
                <c:pt idx="4">
                  <c:v>65.53</c:v>
                </c:pt>
              </c:numCache>
            </c:numRef>
          </c:val>
          <c:extLst>
            <c:ext xmlns:c16="http://schemas.microsoft.com/office/drawing/2014/chart" uri="{C3380CC4-5D6E-409C-BE32-E72D297353CC}">
              <c16:uniqueId val="{00000000-528E-466E-BE9F-764DD70372D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24.16</c:v>
                </c:pt>
                <c:pt idx="2">
                  <c:v>29.81</c:v>
                </c:pt>
                <c:pt idx="3">
                  <c:v>30.82</c:v>
                </c:pt>
                <c:pt idx="4">
                  <c:v>24.27</c:v>
                </c:pt>
              </c:numCache>
            </c:numRef>
          </c:val>
          <c:smooth val="0"/>
          <c:extLst>
            <c:ext xmlns:c16="http://schemas.microsoft.com/office/drawing/2014/chart" uri="{C3380CC4-5D6E-409C-BE32-E72D297353CC}">
              <c16:uniqueId val="{00000001-528E-466E-BE9F-764DD70372D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31.11</c:v>
                </c:pt>
                <c:pt idx="2">
                  <c:v>30.81</c:v>
                </c:pt>
                <c:pt idx="3">
                  <c:v>32.159999999999997</c:v>
                </c:pt>
                <c:pt idx="4">
                  <c:v>35.82</c:v>
                </c:pt>
              </c:numCache>
            </c:numRef>
          </c:val>
          <c:extLst>
            <c:ext xmlns:c16="http://schemas.microsoft.com/office/drawing/2014/chart" uri="{C3380CC4-5D6E-409C-BE32-E72D297353CC}">
              <c16:uniqueId val="{00000000-9E1C-45AD-98B4-679053958AB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18.829999999999998</c:v>
                </c:pt>
                <c:pt idx="2">
                  <c:v>18.05</c:v>
                </c:pt>
                <c:pt idx="3">
                  <c:v>14.28</c:v>
                </c:pt>
                <c:pt idx="4">
                  <c:v>12.77</c:v>
                </c:pt>
              </c:numCache>
            </c:numRef>
          </c:val>
          <c:smooth val="0"/>
          <c:extLst>
            <c:ext xmlns:c16="http://schemas.microsoft.com/office/drawing/2014/chart" uri="{C3380CC4-5D6E-409C-BE32-E72D297353CC}">
              <c16:uniqueId val="{00000001-9E1C-45AD-98B4-679053958AB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7DB-4613-8258-FB1B1EEA255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143.65</c:v>
                </c:pt>
                <c:pt idx="2">
                  <c:v>155.82</c:v>
                </c:pt>
                <c:pt idx="3">
                  <c:v>155.18</c:v>
                </c:pt>
                <c:pt idx="4">
                  <c:v>101.46</c:v>
                </c:pt>
              </c:numCache>
            </c:numRef>
          </c:val>
          <c:smooth val="0"/>
          <c:extLst>
            <c:ext xmlns:c16="http://schemas.microsoft.com/office/drawing/2014/chart" uri="{C3380CC4-5D6E-409C-BE32-E72D297353CC}">
              <c16:uniqueId val="{00000001-37DB-4613-8258-FB1B1EEA255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107.84</c:v>
                </c:pt>
                <c:pt idx="2">
                  <c:v>157.01</c:v>
                </c:pt>
                <c:pt idx="3">
                  <c:v>202.58</c:v>
                </c:pt>
                <c:pt idx="4">
                  <c:v>242.29</c:v>
                </c:pt>
              </c:numCache>
            </c:numRef>
          </c:val>
          <c:extLst>
            <c:ext xmlns:c16="http://schemas.microsoft.com/office/drawing/2014/chart" uri="{C3380CC4-5D6E-409C-BE32-E72D297353CC}">
              <c16:uniqueId val="{00000000-B29A-4676-8E6E-2961696657C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94.01</c:v>
                </c:pt>
                <c:pt idx="2">
                  <c:v>111.08</c:v>
                </c:pt>
                <c:pt idx="3">
                  <c:v>118.28</c:v>
                </c:pt>
                <c:pt idx="4">
                  <c:v>112.37</c:v>
                </c:pt>
              </c:numCache>
            </c:numRef>
          </c:val>
          <c:smooth val="0"/>
          <c:extLst>
            <c:ext xmlns:c16="http://schemas.microsoft.com/office/drawing/2014/chart" uri="{C3380CC4-5D6E-409C-BE32-E72D297353CC}">
              <c16:uniqueId val="{00000001-B29A-4676-8E6E-2961696657C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1272.9000000000001</c:v>
                </c:pt>
                <c:pt idx="2">
                  <c:v>1286.9000000000001</c:v>
                </c:pt>
                <c:pt idx="3">
                  <c:v>1348.18</c:v>
                </c:pt>
                <c:pt idx="4">
                  <c:v>1405.08</c:v>
                </c:pt>
              </c:numCache>
            </c:numRef>
          </c:val>
          <c:extLst>
            <c:ext xmlns:c16="http://schemas.microsoft.com/office/drawing/2014/chart" uri="{C3380CC4-5D6E-409C-BE32-E72D297353CC}">
              <c16:uniqueId val="{00000000-4298-4FDA-AC45-70A1892AFF9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1421.84</c:v>
                </c:pt>
                <c:pt idx="2">
                  <c:v>1596.62</c:v>
                </c:pt>
                <c:pt idx="3">
                  <c:v>1456.79</c:v>
                </c:pt>
                <c:pt idx="4">
                  <c:v>1364.2</c:v>
                </c:pt>
              </c:numCache>
            </c:numRef>
          </c:val>
          <c:smooth val="0"/>
          <c:extLst>
            <c:ext xmlns:c16="http://schemas.microsoft.com/office/drawing/2014/chart" uri="{C3380CC4-5D6E-409C-BE32-E72D297353CC}">
              <c16:uniqueId val="{00000001-4298-4FDA-AC45-70A1892AFF9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20.85</c:v>
                </c:pt>
                <c:pt idx="2">
                  <c:v>17.88</c:v>
                </c:pt>
                <c:pt idx="3">
                  <c:v>18.71</c:v>
                </c:pt>
                <c:pt idx="4">
                  <c:v>18.41</c:v>
                </c:pt>
              </c:numCache>
            </c:numRef>
          </c:val>
          <c:extLst>
            <c:ext xmlns:c16="http://schemas.microsoft.com/office/drawing/2014/chart" uri="{C3380CC4-5D6E-409C-BE32-E72D297353CC}">
              <c16:uniqueId val="{00000000-0665-49EA-A228-0DD424E950C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35.72</c:v>
                </c:pt>
                <c:pt idx="2">
                  <c:v>33.659999999999997</c:v>
                </c:pt>
                <c:pt idx="3">
                  <c:v>35.33</c:v>
                </c:pt>
                <c:pt idx="4">
                  <c:v>38.58</c:v>
                </c:pt>
              </c:numCache>
            </c:numRef>
          </c:val>
          <c:smooth val="0"/>
          <c:extLst>
            <c:ext xmlns:c16="http://schemas.microsoft.com/office/drawing/2014/chart" uri="{C3380CC4-5D6E-409C-BE32-E72D297353CC}">
              <c16:uniqueId val="{00000001-0665-49EA-A228-0DD424E950C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372.18</c:v>
                </c:pt>
                <c:pt idx="2">
                  <c:v>438.48</c:v>
                </c:pt>
                <c:pt idx="3">
                  <c:v>417.91</c:v>
                </c:pt>
                <c:pt idx="4">
                  <c:v>429.43</c:v>
                </c:pt>
              </c:numCache>
            </c:numRef>
          </c:val>
          <c:extLst>
            <c:ext xmlns:c16="http://schemas.microsoft.com/office/drawing/2014/chart" uri="{C3380CC4-5D6E-409C-BE32-E72D297353CC}">
              <c16:uniqueId val="{00000000-BA9B-4D14-80A5-262945CDF8E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471.3</c:v>
                </c:pt>
                <c:pt idx="2">
                  <c:v>506.68</c:v>
                </c:pt>
                <c:pt idx="3">
                  <c:v>491.45</c:v>
                </c:pt>
                <c:pt idx="4">
                  <c:v>448.81</c:v>
                </c:pt>
              </c:numCache>
            </c:numRef>
          </c:val>
          <c:smooth val="0"/>
          <c:extLst>
            <c:ext xmlns:c16="http://schemas.microsoft.com/office/drawing/2014/chart" uri="{C3380CC4-5D6E-409C-BE32-E72D297353CC}">
              <c16:uniqueId val="{00000001-BA9B-4D14-80A5-262945CDF8E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2">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2">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0" t="str">
        <f>データ!H6</f>
        <v>群馬県　みどり市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70"/>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82" t="s">
        <v>9</v>
      </c>
      <c r="BM7" s="83"/>
      <c r="BN7" s="83"/>
      <c r="BO7" s="83"/>
      <c r="BP7" s="83"/>
      <c r="BQ7" s="83"/>
      <c r="BR7" s="83"/>
      <c r="BS7" s="83"/>
      <c r="BT7" s="83"/>
      <c r="BU7" s="83"/>
      <c r="BV7" s="83"/>
      <c r="BW7" s="83"/>
      <c r="BX7" s="83"/>
      <c r="BY7" s="84"/>
    </row>
    <row r="8" spans="1:78" ht="18.75" customHeight="1" x14ac:dyDescent="0.2">
      <c r="A8" s="2"/>
      <c r="B8" s="75" t="str">
        <f>データ!$I$6</f>
        <v>法適用</v>
      </c>
      <c r="C8" s="76"/>
      <c r="D8" s="76"/>
      <c r="E8" s="76"/>
      <c r="F8" s="76"/>
      <c r="G8" s="76"/>
      <c r="H8" s="76"/>
      <c r="I8" s="75" t="str">
        <f>データ!$J$6</f>
        <v>水道事業</v>
      </c>
      <c r="J8" s="76"/>
      <c r="K8" s="76"/>
      <c r="L8" s="76"/>
      <c r="M8" s="76"/>
      <c r="N8" s="76"/>
      <c r="O8" s="77"/>
      <c r="P8" s="78" t="str">
        <f>データ!$K$6</f>
        <v>簡易水道事業</v>
      </c>
      <c r="Q8" s="78"/>
      <c r="R8" s="78"/>
      <c r="S8" s="78"/>
      <c r="T8" s="78"/>
      <c r="U8" s="78"/>
      <c r="V8" s="78"/>
      <c r="W8" s="78" t="str">
        <f>データ!$L$6</f>
        <v>C4</v>
      </c>
      <c r="X8" s="78"/>
      <c r="Y8" s="78"/>
      <c r="Z8" s="78"/>
      <c r="AA8" s="78"/>
      <c r="AB8" s="78"/>
      <c r="AC8" s="78"/>
      <c r="AD8" s="78" t="str">
        <f>データ!$M$6</f>
        <v>非設置</v>
      </c>
      <c r="AE8" s="78"/>
      <c r="AF8" s="78"/>
      <c r="AG8" s="78"/>
      <c r="AH8" s="78"/>
      <c r="AI8" s="78"/>
      <c r="AJ8" s="78"/>
      <c r="AK8" s="2"/>
      <c r="AL8" s="69">
        <f>データ!$R$6</f>
        <v>48921</v>
      </c>
      <c r="AM8" s="69"/>
      <c r="AN8" s="69"/>
      <c r="AO8" s="69"/>
      <c r="AP8" s="69"/>
      <c r="AQ8" s="69"/>
      <c r="AR8" s="69"/>
      <c r="AS8" s="69"/>
      <c r="AT8" s="36">
        <f>データ!$S$6</f>
        <v>208.42</v>
      </c>
      <c r="AU8" s="37"/>
      <c r="AV8" s="37"/>
      <c r="AW8" s="37"/>
      <c r="AX8" s="37"/>
      <c r="AY8" s="37"/>
      <c r="AZ8" s="37"/>
      <c r="BA8" s="37"/>
      <c r="BB8" s="58">
        <f>データ!$T$6</f>
        <v>234.72</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2">
      <c r="A9" s="2"/>
      <c r="B9" s="45" t="s">
        <v>12</v>
      </c>
      <c r="C9" s="46"/>
      <c r="D9" s="46"/>
      <c r="E9" s="46"/>
      <c r="F9" s="46"/>
      <c r="G9" s="46"/>
      <c r="H9" s="46"/>
      <c r="I9" s="45" t="s">
        <v>13</v>
      </c>
      <c r="J9" s="46"/>
      <c r="K9" s="46"/>
      <c r="L9" s="46"/>
      <c r="M9" s="46"/>
      <c r="N9" s="46"/>
      <c r="O9" s="70"/>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6" t="str">
        <f>データ!$N$6</f>
        <v>-</v>
      </c>
      <c r="C10" s="37"/>
      <c r="D10" s="37"/>
      <c r="E10" s="37"/>
      <c r="F10" s="37"/>
      <c r="G10" s="37"/>
      <c r="H10" s="37"/>
      <c r="I10" s="36">
        <f>データ!$O$6</f>
        <v>69.58</v>
      </c>
      <c r="J10" s="37"/>
      <c r="K10" s="37"/>
      <c r="L10" s="37"/>
      <c r="M10" s="37"/>
      <c r="N10" s="37"/>
      <c r="O10" s="68"/>
      <c r="P10" s="58">
        <f>データ!$P$6</f>
        <v>3.32</v>
      </c>
      <c r="Q10" s="58"/>
      <c r="R10" s="58"/>
      <c r="S10" s="58"/>
      <c r="T10" s="58"/>
      <c r="U10" s="58"/>
      <c r="V10" s="58"/>
      <c r="W10" s="69">
        <f>データ!$Q$6</f>
        <v>1458</v>
      </c>
      <c r="X10" s="69"/>
      <c r="Y10" s="69"/>
      <c r="Z10" s="69"/>
      <c r="AA10" s="69"/>
      <c r="AB10" s="69"/>
      <c r="AC10" s="69"/>
      <c r="AD10" s="2"/>
      <c r="AE10" s="2"/>
      <c r="AF10" s="2"/>
      <c r="AG10" s="2"/>
      <c r="AH10" s="2"/>
      <c r="AI10" s="2"/>
      <c r="AJ10" s="2"/>
      <c r="AK10" s="2"/>
      <c r="AL10" s="69">
        <f>データ!$U$6</f>
        <v>1616</v>
      </c>
      <c r="AM10" s="69"/>
      <c r="AN10" s="69"/>
      <c r="AO10" s="69"/>
      <c r="AP10" s="69"/>
      <c r="AQ10" s="69"/>
      <c r="AR10" s="69"/>
      <c r="AS10" s="69"/>
      <c r="AT10" s="36">
        <f>データ!$V$6</f>
        <v>7.54</v>
      </c>
      <c r="AU10" s="37"/>
      <c r="AV10" s="37"/>
      <c r="AW10" s="37"/>
      <c r="AX10" s="37"/>
      <c r="AY10" s="37"/>
      <c r="AZ10" s="37"/>
      <c r="BA10" s="37"/>
      <c r="BB10" s="58">
        <f>データ!$W$6</f>
        <v>214.32</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2">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0" t="s">
        <v>25</v>
      </c>
      <c r="BM14" s="31"/>
      <c r="BN14" s="31"/>
      <c r="BO14" s="31"/>
      <c r="BP14" s="31"/>
      <c r="BQ14" s="31"/>
      <c r="BR14" s="31"/>
      <c r="BS14" s="31"/>
      <c r="BT14" s="31"/>
      <c r="BU14" s="31"/>
      <c r="BV14" s="31"/>
      <c r="BW14" s="31"/>
      <c r="BX14" s="31"/>
      <c r="BY14" s="31"/>
      <c r="BZ14" s="32"/>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108</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39"/>
      <c r="BN59" s="39"/>
      <c r="BO59" s="39"/>
      <c r="BP59" s="39"/>
      <c r="BQ59" s="39"/>
      <c r="BR59" s="39"/>
      <c r="BS59" s="39"/>
      <c r="BT59" s="39"/>
      <c r="BU59" s="39"/>
      <c r="BV59" s="39"/>
      <c r="BW59" s="39"/>
      <c r="BX59" s="39"/>
      <c r="BY59" s="39"/>
      <c r="BZ59" s="40"/>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41"/>
      <c r="BM60" s="39"/>
      <c r="BN60" s="39"/>
      <c r="BO60" s="39"/>
      <c r="BP60" s="39"/>
      <c r="BQ60" s="39"/>
      <c r="BR60" s="39"/>
      <c r="BS60" s="39"/>
      <c r="BT60" s="39"/>
      <c r="BU60" s="39"/>
      <c r="BV60" s="39"/>
      <c r="BW60" s="39"/>
      <c r="BX60" s="39"/>
      <c r="BY60" s="39"/>
      <c r="BZ60" s="40"/>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41"/>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2" t="s">
        <v>109</v>
      </c>
      <c r="BM66" s="53"/>
      <c r="BN66" s="53"/>
      <c r="BO66" s="53"/>
      <c r="BP66" s="53"/>
      <c r="BQ66" s="53"/>
      <c r="BR66" s="53"/>
      <c r="BS66" s="53"/>
      <c r="BT66" s="53"/>
      <c r="BU66" s="53"/>
      <c r="BV66" s="53"/>
      <c r="BW66" s="53"/>
      <c r="BX66" s="53"/>
      <c r="BY66" s="53"/>
      <c r="BZ66" s="54"/>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2"/>
      <c r="BM67" s="53"/>
      <c r="BN67" s="53"/>
      <c r="BO67" s="53"/>
      <c r="BP67" s="53"/>
      <c r="BQ67" s="53"/>
      <c r="BR67" s="53"/>
      <c r="BS67" s="53"/>
      <c r="BT67" s="53"/>
      <c r="BU67" s="53"/>
      <c r="BV67" s="53"/>
      <c r="BW67" s="53"/>
      <c r="BX67" s="53"/>
      <c r="BY67" s="53"/>
      <c r="BZ67" s="54"/>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2"/>
      <c r="BM68" s="53"/>
      <c r="BN68" s="53"/>
      <c r="BO68" s="53"/>
      <c r="BP68" s="53"/>
      <c r="BQ68" s="53"/>
      <c r="BR68" s="53"/>
      <c r="BS68" s="53"/>
      <c r="BT68" s="53"/>
      <c r="BU68" s="53"/>
      <c r="BV68" s="53"/>
      <c r="BW68" s="53"/>
      <c r="BX68" s="53"/>
      <c r="BY68" s="53"/>
      <c r="BZ68" s="54"/>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2"/>
      <c r="BM69" s="53"/>
      <c r="BN69" s="53"/>
      <c r="BO69" s="53"/>
      <c r="BP69" s="53"/>
      <c r="BQ69" s="53"/>
      <c r="BR69" s="53"/>
      <c r="BS69" s="53"/>
      <c r="BT69" s="53"/>
      <c r="BU69" s="53"/>
      <c r="BV69" s="53"/>
      <c r="BW69" s="53"/>
      <c r="BX69" s="53"/>
      <c r="BY69" s="53"/>
      <c r="BZ69" s="54"/>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2"/>
      <c r="BM70" s="53"/>
      <c r="BN70" s="53"/>
      <c r="BO70" s="53"/>
      <c r="BP70" s="53"/>
      <c r="BQ70" s="53"/>
      <c r="BR70" s="53"/>
      <c r="BS70" s="53"/>
      <c r="BT70" s="53"/>
      <c r="BU70" s="53"/>
      <c r="BV70" s="53"/>
      <c r="BW70" s="53"/>
      <c r="BX70" s="53"/>
      <c r="BY70" s="53"/>
      <c r="BZ70" s="54"/>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2"/>
      <c r="BM71" s="53"/>
      <c r="BN71" s="53"/>
      <c r="BO71" s="53"/>
      <c r="BP71" s="53"/>
      <c r="BQ71" s="53"/>
      <c r="BR71" s="53"/>
      <c r="BS71" s="53"/>
      <c r="BT71" s="53"/>
      <c r="BU71" s="53"/>
      <c r="BV71" s="53"/>
      <c r="BW71" s="53"/>
      <c r="BX71" s="53"/>
      <c r="BY71" s="53"/>
      <c r="BZ71" s="54"/>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2"/>
      <c r="BM72" s="53"/>
      <c r="BN72" s="53"/>
      <c r="BO72" s="53"/>
      <c r="BP72" s="53"/>
      <c r="BQ72" s="53"/>
      <c r="BR72" s="53"/>
      <c r="BS72" s="53"/>
      <c r="BT72" s="53"/>
      <c r="BU72" s="53"/>
      <c r="BV72" s="53"/>
      <c r="BW72" s="53"/>
      <c r="BX72" s="53"/>
      <c r="BY72" s="53"/>
      <c r="BZ72" s="54"/>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2"/>
      <c r="BM73" s="53"/>
      <c r="BN73" s="53"/>
      <c r="BO73" s="53"/>
      <c r="BP73" s="53"/>
      <c r="BQ73" s="53"/>
      <c r="BR73" s="53"/>
      <c r="BS73" s="53"/>
      <c r="BT73" s="53"/>
      <c r="BU73" s="53"/>
      <c r="BV73" s="53"/>
      <c r="BW73" s="53"/>
      <c r="BX73" s="53"/>
      <c r="BY73" s="53"/>
      <c r="BZ73" s="54"/>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2"/>
      <c r="BM74" s="53"/>
      <c r="BN74" s="53"/>
      <c r="BO74" s="53"/>
      <c r="BP74" s="53"/>
      <c r="BQ74" s="53"/>
      <c r="BR74" s="53"/>
      <c r="BS74" s="53"/>
      <c r="BT74" s="53"/>
      <c r="BU74" s="53"/>
      <c r="BV74" s="53"/>
      <c r="BW74" s="53"/>
      <c r="BX74" s="53"/>
      <c r="BY74" s="53"/>
      <c r="BZ74" s="54"/>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2"/>
      <c r="BM75" s="53"/>
      <c r="BN75" s="53"/>
      <c r="BO75" s="53"/>
      <c r="BP75" s="53"/>
      <c r="BQ75" s="53"/>
      <c r="BR75" s="53"/>
      <c r="BS75" s="53"/>
      <c r="BT75" s="53"/>
      <c r="BU75" s="53"/>
      <c r="BV75" s="53"/>
      <c r="BW75" s="53"/>
      <c r="BX75" s="53"/>
      <c r="BY75" s="53"/>
      <c r="BZ75" s="54"/>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2"/>
      <c r="BM76" s="53"/>
      <c r="BN76" s="53"/>
      <c r="BO76" s="53"/>
      <c r="BP76" s="53"/>
      <c r="BQ76" s="53"/>
      <c r="BR76" s="53"/>
      <c r="BS76" s="53"/>
      <c r="BT76" s="53"/>
      <c r="BU76" s="53"/>
      <c r="BV76" s="53"/>
      <c r="BW76" s="53"/>
      <c r="BX76" s="53"/>
      <c r="BY76" s="53"/>
      <c r="BZ76" s="54"/>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2"/>
      <c r="BM77" s="53"/>
      <c r="BN77" s="53"/>
      <c r="BO77" s="53"/>
      <c r="BP77" s="53"/>
      <c r="BQ77" s="53"/>
      <c r="BR77" s="53"/>
      <c r="BS77" s="53"/>
      <c r="BT77" s="53"/>
      <c r="BU77" s="53"/>
      <c r="BV77" s="53"/>
      <c r="BW77" s="53"/>
      <c r="BX77" s="53"/>
      <c r="BY77" s="53"/>
      <c r="BZ77" s="54"/>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2"/>
      <c r="BM78" s="53"/>
      <c r="BN78" s="53"/>
      <c r="BO78" s="53"/>
      <c r="BP78" s="53"/>
      <c r="BQ78" s="53"/>
      <c r="BR78" s="53"/>
      <c r="BS78" s="53"/>
      <c r="BT78" s="53"/>
      <c r="BU78" s="53"/>
      <c r="BV78" s="53"/>
      <c r="BW78" s="53"/>
      <c r="BX78" s="53"/>
      <c r="BY78" s="53"/>
      <c r="BZ78" s="54"/>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2"/>
      <c r="BM79" s="53"/>
      <c r="BN79" s="53"/>
      <c r="BO79" s="53"/>
      <c r="BP79" s="53"/>
      <c r="BQ79" s="53"/>
      <c r="BR79" s="53"/>
      <c r="BS79" s="53"/>
      <c r="BT79" s="53"/>
      <c r="BU79" s="53"/>
      <c r="BV79" s="53"/>
      <c r="BW79" s="53"/>
      <c r="BX79" s="53"/>
      <c r="BY79" s="53"/>
      <c r="BZ79" s="54"/>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2"/>
      <c r="BM80" s="53"/>
      <c r="BN80" s="53"/>
      <c r="BO80" s="53"/>
      <c r="BP80" s="53"/>
      <c r="BQ80" s="53"/>
      <c r="BR80" s="53"/>
      <c r="BS80" s="53"/>
      <c r="BT80" s="53"/>
      <c r="BU80" s="53"/>
      <c r="BV80" s="53"/>
      <c r="BW80" s="53"/>
      <c r="BX80" s="53"/>
      <c r="BY80" s="53"/>
      <c r="BZ80" s="54"/>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2"/>
      <c r="BM81" s="53"/>
      <c r="BN81" s="53"/>
      <c r="BO81" s="53"/>
      <c r="BP81" s="53"/>
      <c r="BQ81" s="53"/>
      <c r="BR81" s="53"/>
      <c r="BS81" s="53"/>
      <c r="BT81" s="53"/>
      <c r="BU81" s="53"/>
      <c r="BV81" s="53"/>
      <c r="BW81" s="53"/>
      <c r="BX81" s="53"/>
      <c r="BY81" s="53"/>
      <c r="BZ81" s="54"/>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【103.05】</v>
      </c>
      <c r="F85" s="13" t="str">
        <f>データ!AS6</f>
        <v>【30.22】</v>
      </c>
      <c r="G85" s="13" t="str">
        <f>データ!BD6</f>
        <v>【179.30】</v>
      </c>
      <c r="H85" s="13" t="str">
        <f>データ!BO6</f>
        <v>【1,042.45】</v>
      </c>
      <c r="I85" s="13" t="str">
        <f>データ!BZ6</f>
        <v>【57.74】</v>
      </c>
      <c r="J85" s="13" t="str">
        <f>データ!CK6</f>
        <v>【285.48】</v>
      </c>
      <c r="K85" s="13" t="str">
        <f>データ!CV6</f>
        <v>【53.73】</v>
      </c>
      <c r="L85" s="13" t="str">
        <f>データ!DG6</f>
        <v>【71.52】</v>
      </c>
      <c r="M85" s="13" t="str">
        <f>データ!DR6</f>
        <v>【38.43】</v>
      </c>
      <c r="N85" s="13" t="str">
        <f>データ!EC6</f>
        <v>【19.16】</v>
      </c>
      <c r="O85" s="13" t="str">
        <f>データ!EN6</f>
        <v>【0.49】</v>
      </c>
    </row>
  </sheetData>
  <sheetProtection algorithmName="SHA-512" hashValue="qSa5+bS5LoM7I1WQFXanV4tRuJ6MPN5CRmjN5gPXRJ1l4KY6R3KHiTUb/OlmgA7cK/5YBe+9AD2Z4Yx/WgX1mg==" saltValue="ASU5b/dZyc8/BtJBYoT5a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27</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2">
      <c r="A4" s="15" t="s">
        <v>52</v>
      </c>
      <c r="B4" s="17"/>
      <c r="C4" s="17"/>
      <c r="D4" s="17"/>
      <c r="E4" s="17"/>
      <c r="F4" s="17"/>
      <c r="G4" s="17"/>
      <c r="H4" s="89"/>
      <c r="I4" s="90"/>
      <c r="J4" s="90"/>
      <c r="K4" s="90"/>
      <c r="L4" s="90"/>
      <c r="M4" s="90"/>
      <c r="N4" s="90"/>
      <c r="O4" s="90"/>
      <c r="P4" s="90"/>
      <c r="Q4" s="90"/>
      <c r="R4" s="90"/>
      <c r="S4" s="90"/>
      <c r="T4" s="90"/>
      <c r="U4" s="90"/>
      <c r="V4" s="90"/>
      <c r="W4" s="91"/>
      <c r="X4" s="85" t="s">
        <v>53</v>
      </c>
      <c r="Y4" s="85"/>
      <c r="Z4" s="85"/>
      <c r="AA4" s="85"/>
      <c r="AB4" s="85"/>
      <c r="AC4" s="85"/>
      <c r="AD4" s="85"/>
      <c r="AE4" s="85"/>
      <c r="AF4" s="85"/>
      <c r="AG4" s="85"/>
      <c r="AH4" s="85"/>
      <c r="AI4" s="85" t="s">
        <v>54</v>
      </c>
      <c r="AJ4" s="85"/>
      <c r="AK4" s="85"/>
      <c r="AL4" s="85"/>
      <c r="AM4" s="85"/>
      <c r="AN4" s="85"/>
      <c r="AO4" s="85"/>
      <c r="AP4" s="85"/>
      <c r="AQ4" s="85"/>
      <c r="AR4" s="85"/>
      <c r="AS4" s="85"/>
      <c r="AT4" s="85" t="s">
        <v>55</v>
      </c>
      <c r="AU4" s="85"/>
      <c r="AV4" s="85"/>
      <c r="AW4" s="85"/>
      <c r="AX4" s="85"/>
      <c r="AY4" s="85"/>
      <c r="AZ4" s="85"/>
      <c r="BA4" s="85"/>
      <c r="BB4" s="85"/>
      <c r="BC4" s="85"/>
      <c r="BD4" s="85"/>
      <c r="BE4" s="85" t="s">
        <v>56</v>
      </c>
      <c r="BF4" s="85"/>
      <c r="BG4" s="85"/>
      <c r="BH4" s="85"/>
      <c r="BI4" s="85"/>
      <c r="BJ4" s="85"/>
      <c r="BK4" s="85"/>
      <c r="BL4" s="85"/>
      <c r="BM4" s="85"/>
      <c r="BN4" s="85"/>
      <c r="BO4" s="85"/>
      <c r="BP4" s="85" t="s">
        <v>57</v>
      </c>
      <c r="BQ4" s="85"/>
      <c r="BR4" s="85"/>
      <c r="BS4" s="85"/>
      <c r="BT4" s="85"/>
      <c r="BU4" s="85"/>
      <c r="BV4" s="85"/>
      <c r="BW4" s="85"/>
      <c r="BX4" s="85"/>
      <c r="BY4" s="85"/>
      <c r="BZ4" s="85"/>
      <c r="CA4" s="85" t="s">
        <v>58</v>
      </c>
      <c r="CB4" s="85"/>
      <c r="CC4" s="85"/>
      <c r="CD4" s="85"/>
      <c r="CE4" s="85"/>
      <c r="CF4" s="85"/>
      <c r="CG4" s="85"/>
      <c r="CH4" s="85"/>
      <c r="CI4" s="85"/>
      <c r="CJ4" s="85"/>
      <c r="CK4" s="85"/>
      <c r="CL4" s="85" t="s">
        <v>59</v>
      </c>
      <c r="CM4" s="85"/>
      <c r="CN4" s="85"/>
      <c r="CO4" s="85"/>
      <c r="CP4" s="85"/>
      <c r="CQ4" s="85"/>
      <c r="CR4" s="85"/>
      <c r="CS4" s="85"/>
      <c r="CT4" s="85"/>
      <c r="CU4" s="85"/>
      <c r="CV4" s="85"/>
      <c r="CW4" s="85" t="s">
        <v>60</v>
      </c>
      <c r="CX4" s="85"/>
      <c r="CY4" s="85"/>
      <c r="CZ4" s="85"/>
      <c r="DA4" s="85"/>
      <c r="DB4" s="85"/>
      <c r="DC4" s="85"/>
      <c r="DD4" s="85"/>
      <c r="DE4" s="85"/>
      <c r="DF4" s="85"/>
      <c r="DG4" s="85"/>
      <c r="DH4" s="85" t="s">
        <v>61</v>
      </c>
      <c r="DI4" s="85"/>
      <c r="DJ4" s="85"/>
      <c r="DK4" s="85"/>
      <c r="DL4" s="85"/>
      <c r="DM4" s="85"/>
      <c r="DN4" s="85"/>
      <c r="DO4" s="85"/>
      <c r="DP4" s="85"/>
      <c r="DQ4" s="85"/>
      <c r="DR4" s="85"/>
      <c r="DS4" s="85" t="s">
        <v>62</v>
      </c>
      <c r="DT4" s="85"/>
      <c r="DU4" s="85"/>
      <c r="DV4" s="85"/>
      <c r="DW4" s="85"/>
      <c r="DX4" s="85"/>
      <c r="DY4" s="85"/>
      <c r="DZ4" s="85"/>
      <c r="EA4" s="85"/>
      <c r="EB4" s="85"/>
      <c r="EC4" s="85"/>
      <c r="ED4" s="85" t="s">
        <v>63</v>
      </c>
      <c r="EE4" s="85"/>
      <c r="EF4" s="85"/>
      <c r="EG4" s="85"/>
      <c r="EH4" s="85"/>
      <c r="EI4" s="85"/>
      <c r="EJ4" s="85"/>
      <c r="EK4" s="85"/>
      <c r="EL4" s="85"/>
      <c r="EM4" s="85"/>
      <c r="EN4" s="85"/>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2023</v>
      </c>
      <c r="C6" s="20">
        <f t="shared" ref="C6:W6" si="3">C7</f>
        <v>102121</v>
      </c>
      <c r="D6" s="20">
        <f t="shared" si="3"/>
        <v>46</v>
      </c>
      <c r="E6" s="20">
        <f t="shared" si="3"/>
        <v>1</v>
      </c>
      <c r="F6" s="20">
        <f t="shared" si="3"/>
        <v>0</v>
      </c>
      <c r="G6" s="20">
        <f t="shared" si="3"/>
        <v>5</v>
      </c>
      <c r="H6" s="20" t="str">
        <f t="shared" si="3"/>
        <v>群馬県　みどり市</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69.58</v>
      </c>
      <c r="P6" s="21">
        <f t="shared" si="3"/>
        <v>3.32</v>
      </c>
      <c r="Q6" s="21">
        <f t="shared" si="3"/>
        <v>1458</v>
      </c>
      <c r="R6" s="21">
        <f t="shared" si="3"/>
        <v>48921</v>
      </c>
      <c r="S6" s="21">
        <f t="shared" si="3"/>
        <v>208.42</v>
      </c>
      <c r="T6" s="21">
        <f t="shared" si="3"/>
        <v>234.72</v>
      </c>
      <c r="U6" s="21">
        <f t="shared" si="3"/>
        <v>1616</v>
      </c>
      <c r="V6" s="21">
        <f t="shared" si="3"/>
        <v>7.54</v>
      </c>
      <c r="W6" s="21">
        <f t="shared" si="3"/>
        <v>214.32</v>
      </c>
      <c r="X6" s="22" t="str">
        <f>IF(X7="",NA(),X7)</f>
        <v>-</v>
      </c>
      <c r="Y6" s="22">
        <f t="shared" ref="Y6:AG6" si="4">IF(Y7="",NA(),Y7)</f>
        <v>104.45</v>
      </c>
      <c r="Z6" s="22">
        <f t="shared" si="4"/>
        <v>100.84</v>
      </c>
      <c r="AA6" s="22">
        <f t="shared" si="4"/>
        <v>109.31</v>
      </c>
      <c r="AB6" s="22">
        <f t="shared" si="4"/>
        <v>113.06</v>
      </c>
      <c r="AC6" s="22" t="str">
        <f t="shared" si="4"/>
        <v>-</v>
      </c>
      <c r="AD6" s="22">
        <f t="shared" si="4"/>
        <v>97.61</v>
      </c>
      <c r="AE6" s="22">
        <f t="shared" si="4"/>
        <v>98.78</v>
      </c>
      <c r="AF6" s="22">
        <f t="shared" si="4"/>
        <v>101.23</v>
      </c>
      <c r="AG6" s="22">
        <f t="shared" si="4"/>
        <v>103.12</v>
      </c>
      <c r="AH6" s="21" t="str">
        <f>IF(AH7="","",IF(AH7="-","【-】","【"&amp;SUBSTITUTE(TEXT(AH7,"#,##0.00"),"-","△")&amp;"】"))</f>
        <v>【103.05】</v>
      </c>
      <c r="AI6" s="22" t="str">
        <f>IF(AI7="",NA(),AI7)</f>
        <v>-</v>
      </c>
      <c r="AJ6" s="21">
        <f t="shared" ref="AJ6:AR6" si="5">IF(AJ7="",NA(),AJ7)</f>
        <v>0</v>
      </c>
      <c r="AK6" s="21">
        <f t="shared" si="5"/>
        <v>0</v>
      </c>
      <c r="AL6" s="21">
        <f t="shared" si="5"/>
        <v>0</v>
      </c>
      <c r="AM6" s="21">
        <f t="shared" si="5"/>
        <v>0</v>
      </c>
      <c r="AN6" s="22" t="str">
        <f t="shared" si="5"/>
        <v>-</v>
      </c>
      <c r="AO6" s="22">
        <f t="shared" si="5"/>
        <v>143.65</v>
      </c>
      <c r="AP6" s="22">
        <f t="shared" si="5"/>
        <v>155.82</v>
      </c>
      <c r="AQ6" s="22">
        <f t="shared" si="5"/>
        <v>155.18</v>
      </c>
      <c r="AR6" s="22">
        <f t="shared" si="5"/>
        <v>101.46</v>
      </c>
      <c r="AS6" s="21" t="str">
        <f>IF(AS7="","",IF(AS7="-","【-】","【"&amp;SUBSTITUTE(TEXT(AS7,"#,##0.00"),"-","△")&amp;"】"))</f>
        <v>【30.22】</v>
      </c>
      <c r="AT6" s="22" t="str">
        <f>IF(AT7="",NA(),AT7)</f>
        <v>-</v>
      </c>
      <c r="AU6" s="22">
        <f t="shared" ref="AU6:BC6" si="6">IF(AU7="",NA(),AU7)</f>
        <v>107.84</v>
      </c>
      <c r="AV6" s="22">
        <f t="shared" si="6"/>
        <v>157.01</v>
      </c>
      <c r="AW6" s="22">
        <f t="shared" si="6"/>
        <v>202.58</v>
      </c>
      <c r="AX6" s="22">
        <f t="shared" si="6"/>
        <v>242.29</v>
      </c>
      <c r="AY6" s="22" t="str">
        <f t="shared" si="6"/>
        <v>-</v>
      </c>
      <c r="AZ6" s="22">
        <f t="shared" si="6"/>
        <v>94.01</v>
      </c>
      <c r="BA6" s="22">
        <f t="shared" si="6"/>
        <v>111.08</v>
      </c>
      <c r="BB6" s="22">
        <f t="shared" si="6"/>
        <v>118.28</v>
      </c>
      <c r="BC6" s="22">
        <f t="shared" si="6"/>
        <v>112.37</v>
      </c>
      <c r="BD6" s="21" t="str">
        <f>IF(BD7="","",IF(BD7="-","【-】","【"&amp;SUBSTITUTE(TEXT(BD7,"#,##0.00"),"-","△")&amp;"】"))</f>
        <v>【179.30】</v>
      </c>
      <c r="BE6" s="22" t="str">
        <f>IF(BE7="",NA(),BE7)</f>
        <v>-</v>
      </c>
      <c r="BF6" s="22">
        <f t="shared" ref="BF6:BN6" si="7">IF(BF7="",NA(),BF7)</f>
        <v>1272.9000000000001</v>
      </c>
      <c r="BG6" s="22">
        <f t="shared" si="7"/>
        <v>1286.9000000000001</v>
      </c>
      <c r="BH6" s="22">
        <f t="shared" si="7"/>
        <v>1348.18</v>
      </c>
      <c r="BI6" s="22">
        <f t="shared" si="7"/>
        <v>1405.08</v>
      </c>
      <c r="BJ6" s="22" t="str">
        <f t="shared" si="7"/>
        <v>-</v>
      </c>
      <c r="BK6" s="22">
        <f t="shared" si="7"/>
        <v>1421.84</v>
      </c>
      <c r="BL6" s="22">
        <f t="shared" si="7"/>
        <v>1596.62</v>
      </c>
      <c r="BM6" s="22">
        <f t="shared" si="7"/>
        <v>1456.79</v>
      </c>
      <c r="BN6" s="22">
        <f t="shared" si="7"/>
        <v>1364.2</v>
      </c>
      <c r="BO6" s="21" t="str">
        <f>IF(BO7="","",IF(BO7="-","【-】","【"&amp;SUBSTITUTE(TEXT(BO7,"#,##0.00"),"-","△")&amp;"】"))</f>
        <v>【1,042.45】</v>
      </c>
      <c r="BP6" s="22" t="str">
        <f>IF(BP7="",NA(),BP7)</f>
        <v>-</v>
      </c>
      <c r="BQ6" s="22">
        <f t="shared" ref="BQ6:BY6" si="8">IF(BQ7="",NA(),BQ7)</f>
        <v>20.85</v>
      </c>
      <c r="BR6" s="22">
        <f t="shared" si="8"/>
        <v>17.88</v>
      </c>
      <c r="BS6" s="22">
        <f t="shared" si="8"/>
        <v>18.71</v>
      </c>
      <c r="BT6" s="22">
        <f t="shared" si="8"/>
        <v>18.41</v>
      </c>
      <c r="BU6" s="22" t="str">
        <f t="shared" si="8"/>
        <v>-</v>
      </c>
      <c r="BV6" s="22">
        <f t="shared" si="8"/>
        <v>35.72</v>
      </c>
      <c r="BW6" s="22">
        <f t="shared" si="8"/>
        <v>33.659999999999997</v>
      </c>
      <c r="BX6" s="22">
        <f t="shared" si="8"/>
        <v>35.33</v>
      </c>
      <c r="BY6" s="22">
        <f t="shared" si="8"/>
        <v>38.58</v>
      </c>
      <c r="BZ6" s="21" t="str">
        <f>IF(BZ7="","",IF(BZ7="-","【-】","【"&amp;SUBSTITUTE(TEXT(BZ7,"#,##0.00"),"-","△")&amp;"】"))</f>
        <v>【57.74】</v>
      </c>
      <c r="CA6" s="22" t="str">
        <f>IF(CA7="",NA(),CA7)</f>
        <v>-</v>
      </c>
      <c r="CB6" s="22">
        <f t="shared" ref="CB6:CJ6" si="9">IF(CB7="",NA(),CB7)</f>
        <v>372.18</v>
      </c>
      <c r="CC6" s="22">
        <f t="shared" si="9"/>
        <v>438.48</v>
      </c>
      <c r="CD6" s="22">
        <f t="shared" si="9"/>
        <v>417.91</v>
      </c>
      <c r="CE6" s="22">
        <f t="shared" si="9"/>
        <v>429.43</v>
      </c>
      <c r="CF6" s="22" t="str">
        <f t="shared" si="9"/>
        <v>-</v>
      </c>
      <c r="CG6" s="22">
        <f t="shared" si="9"/>
        <v>471.3</v>
      </c>
      <c r="CH6" s="22">
        <f t="shared" si="9"/>
        <v>506.68</v>
      </c>
      <c r="CI6" s="22">
        <f t="shared" si="9"/>
        <v>491.45</v>
      </c>
      <c r="CJ6" s="22">
        <f t="shared" si="9"/>
        <v>448.81</v>
      </c>
      <c r="CK6" s="21" t="str">
        <f>IF(CK7="","",IF(CK7="-","【-】","【"&amp;SUBSTITUTE(TEXT(CK7,"#,##0.00"),"-","△")&amp;"】"))</f>
        <v>【285.48】</v>
      </c>
      <c r="CL6" s="22" t="str">
        <f>IF(CL7="",NA(),CL7)</f>
        <v>-</v>
      </c>
      <c r="CM6" s="22">
        <f t="shared" ref="CM6:CU6" si="10">IF(CM7="",NA(),CM7)</f>
        <v>55.44</v>
      </c>
      <c r="CN6" s="22">
        <f t="shared" si="10"/>
        <v>52.07</v>
      </c>
      <c r="CO6" s="22">
        <f t="shared" si="10"/>
        <v>50.18</v>
      </c>
      <c r="CP6" s="22">
        <f t="shared" si="10"/>
        <v>54.72</v>
      </c>
      <c r="CQ6" s="22" t="str">
        <f t="shared" si="10"/>
        <v>-</v>
      </c>
      <c r="CR6" s="22">
        <f t="shared" si="10"/>
        <v>51.52</v>
      </c>
      <c r="CS6" s="22">
        <f t="shared" si="10"/>
        <v>48.75</v>
      </c>
      <c r="CT6" s="22">
        <f t="shared" si="10"/>
        <v>50.95</v>
      </c>
      <c r="CU6" s="22">
        <f t="shared" si="10"/>
        <v>52.39</v>
      </c>
      <c r="CV6" s="21" t="str">
        <f>IF(CV7="","",IF(CV7="-","【-】","【"&amp;SUBSTITUTE(TEXT(CV7,"#,##0.00"),"-","△")&amp;"】"))</f>
        <v>【53.73】</v>
      </c>
      <c r="CW6" s="22" t="str">
        <f>IF(CW7="",NA(),CW7)</f>
        <v>-</v>
      </c>
      <c r="CX6" s="22">
        <f t="shared" ref="CX6:DF6" si="11">IF(CX7="",NA(),CX7)</f>
        <v>56.57</v>
      </c>
      <c r="CY6" s="22">
        <f t="shared" si="11"/>
        <v>57.74</v>
      </c>
      <c r="CZ6" s="22">
        <f t="shared" si="11"/>
        <v>60.14</v>
      </c>
      <c r="DA6" s="22">
        <f t="shared" si="11"/>
        <v>50.74</v>
      </c>
      <c r="DB6" s="22" t="str">
        <f t="shared" si="11"/>
        <v>-</v>
      </c>
      <c r="DC6" s="22">
        <f t="shared" si="11"/>
        <v>61.29</v>
      </c>
      <c r="DD6" s="22">
        <f t="shared" si="11"/>
        <v>60.88</v>
      </c>
      <c r="DE6" s="22">
        <f t="shared" si="11"/>
        <v>61</v>
      </c>
      <c r="DF6" s="22">
        <f t="shared" si="11"/>
        <v>63.38</v>
      </c>
      <c r="DG6" s="21" t="str">
        <f>IF(DG7="","",IF(DG7="-","【-】","【"&amp;SUBSTITUTE(TEXT(DG7,"#,##0.00"),"-","△")&amp;"】"))</f>
        <v>【71.52】</v>
      </c>
      <c r="DH6" s="22" t="str">
        <f>IF(DH7="",NA(),DH7)</f>
        <v>-</v>
      </c>
      <c r="DI6" s="22">
        <f t="shared" ref="DI6:DQ6" si="12">IF(DI7="",NA(),DI7)</f>
        <v>60.66</v>
      </c>
      <c r="DJ6" s="22">
        <f t="shared" si="12"/>
        <v>62.53</v>
      </c>
      <c r="DK6" s="22">
        <f t="shared" si="12"/>
        <v>63.78</v>
      </c>
      <c r="DL6" s="22">
        <f t="shared" si="12"/>
        <v>65.53</v>
      </c>
      <c r="DM6" s="22" t="str">
        <f t="shared" si="12"/>
        <v>-</v>
      </c>
      <c r="DN6" s="22">
        <f t="shared" si="12"/>
        <v>24.16</v>
      </c>
      <c r="DO6" s="22">
        <f t="shared" si="12"/>
        <v>29.81</v>
      </c>
      <c r="DP6" s="22">
        <f t="shared" si="12"/>
        <v>30.82</v>
      </c>
      <c r="DQ6" s="22">
        <f t="shared" si="12"/>
        <v>24.27</v>
      </c>
      <c r="DR6" s="21" t="str">
        <f>IF(DR7="","",IF(DR7="-","【-】","【"&amp;SUBSTITUTE(TEXT(DR7,"#,##0.00"),"-","△")&amp;"】"))</f>
        <v>【38.43】</v>
      </c>
      <c r="DS6" s="22" t="str">
        <f>IF(DS7="",NA(),DS7)</f>
        <v>-</v>
      </c>
      <c r="DT6" s="22">
        <f t="shared" ref="DT6:EB6" si="13">IF(DT7="",NA(),DT7)</f>
        <v>31.11</v>
      </c>
      <c r="DU6" s="22">
        <f t="shared" si="13"/>
        <v>30.81</v>
      </c>
      <c r="DV6" s="22">
        <f t="shared" si="13"/>
        <v>32.159999999999997</v>
      </c>
      <c r="DW6" s="22">
        <f t="shared" si="13"/>
        <v>35.82</v>
      </c>
      <c r="DX6" s="22" t="str">
        <f t="shared" si="13"/>
        <v>-</v>
      </c>
      <c r="DY6" s="22">
        <f t="shared" si="13"/>
        <v>18.829999999999998</v>
      </c>
      <c r="DZ6" s="22">
        <f t="shared" si="13"/>
        <v>18.05</v>
      </c>
      <c r="EA6" s="22">
        <f t="shared" si="13"/>
        <v>14.28</v>
      </c>
      <c r="EB6" s="22">
        <f t="shared" si="13"/>
        <v>12.77</v>
      </c>
      <c r="EC6" s="21" t="str">
        <f>IF(EC7="","",IF(EC7="-","【-】","【"&amp;SUBSTITUTE(TEXT(EC7,"#,##0.00"),"-","△")&amp;"】"))</f>
        <v>【19.16】</v>
      </c>
      <c r="ED6" s="22" t="str">
        <f>IF(ED7="",NA(),ED7)</f>
        <v>-</v>
      </c>
      <c r="EE6" s="21">
        <f t="shared" ref="EE6:EM6" si="14">IF(EE7="",NA(),EE7)</f>
        <v>0</v>
      </c>
      <c r="EF6" s="22">
        <f t="shared" si="14"/>
        <v>0.28000000000000003</v>
      </c>
      <c r="EG6" s="21">
        <f t="shared" si="14"/>
        <v>0</v>
      </c>
      <c r="EH6" s="21">
        <f t="shared" si="14"/>
        <v>0</v>
      </c>
      <c r="EI6" s="22" t="str">
        <f t="shared" si="14"/>
        <v>-</v>
      </c>
      <c r="EJ6" s="22">
        <f t="shared" si="14"/>
        <v>0.96</v>
      </c>
      <c r="EK6" s="22">
        <f t="shared" si="14"/>
        <v>0.37</v>
      </c>
      <c r="EL6" s="22">
        <f t="shared" si="14"/>
        <v>0.23</v>
      </c>
      <c r="EM6" s="22">
        <f t="shared" si="14"/>
        <v>0.88</v>
      </c>
      <c r="EN6" s="21" t="str">
        <f>IF(EN7="","",IF(EN7="-","【-】","【"&amp;SUBSTITUTE(TEXT(EN7,"#,##0.00"),"-","△")&amp;"】"))</f>
        <v>【0.49】</v>
      </c>
    </row>
    <row r="7" spans="1:144" s="23" customFormat="1" x14ac:dyDescent="0.2">
      <c r="A7" s="15"/>
      <c r="B7" s="24">
        <v>2023</v>
      </c>
      <c r="C7" s="24">
        <v>102121</v>
      </c>
      <c r="D7" s="24">
        <v>46</v>
      </c>
      <c r="E7" s="24">
        <v>1</v>
      </c>
      <c r="F7" s="24">
        <v>0</v>
      </c>
      <c r="G7" s="24">
        <v>5</v>
      </c>
      <c r="H7" s="24" t="s">
        <v>92</v>
      </c>
      <c r="I7" s="24" t="s">
        <v>93</v>
      </c>
      <c r="J7" s="24" t="s">
        <v>94</v>
      </c>
      <c r="K7" s="24" t="s">
        <v>95</v>
      </c>
      <c r="L7" s="24" t="s">
        <v>96</v>
      </c>
      <c r="M7" s="24" t="s">
        <v>97</v>
      </c>
      <c r="N7" s="25" t="s">
        <v>98</v>
      </c>
      <c r="O7" s="25">
        <v>69.58</v>
      </c>
      <c r="P7" s="25">
        <v>3.32</v>
      </c>
      <c r="Q7" s="25">
        <v>1458</v>
      </c>
      <c r="R7" s="25">
        <v>48921</v>
      </c>
      <c r="S7" s="25">
        <v>208.42</v>
      </c>
      <c r="T7" s="25">
        <v>234.72</v>
      </c>
      <c r="U7" s="25">
        <v>1616</v>
      </c>
      <c r="V7" s="25">
        <v>7.54</v>
      </c>
      <c r="W7" s="25">
        <v>214.32</v>
      </c>
      <c r="X7" s="25" t="s">
        <v>98</v>
      </c>
      <c r="Y7" s="25">
        <v>104.45</v>
      </c>
      <c r="Z7" s="25">
        <v>100.84</v>
      </c>
      <c r="AA7" s="25">
        <v>109.31</v>
      </c>
      <c r="AB7" s="25">
        <v>113.06</v>
      </c>
      <c r="AC7" s="25" t="s">
        <v>98</v>
      </c>
      <c r="AD7" s="25">
        <v>97.61</v>
      </c>
      <c r="AE7" s="25">
        <v>98.78</v>
      </c>
      <c r="AF7" s="25">
        <v>101.23</v>
      </c>
      <c r="AG7" s="25">
        <v>103.12</v>
      </c>
      <c r="AH7" s="25">
        <v>103.05</v>
      </c>
      <c r="AI7" s="25" t="s">
        <v>98</v>
      </c>
      <c r="AJ7" s="25">
        <v>0</v>
      </c>
      <c r="AK7" s="25">
        <v>0</v>
      </c>
      <c r="AL7" s="25">
        <v>0</v>
      </c>
      <c r="AM7" s="25">
        <v>0</v>
      </c>
      <c r="AN7" s="25" t="s">
        <v>98</v>
      </c>
      <c r="AO7" s="25">
        <v>143.65</v>
      </c>
      <c r="AP7" s="25">
        <v>155.82</v>
      </c>
      <c r="AQ7" s="25">
        <v>155.18</v>
      </c>
      <c r="AR7" s="25">
        <v>101.46</v>
      </c>
      <c r="AS7" s="25">
        <v>30.22</v>
      </c>
      <c r="AT7" s="25" t="s">
        <v>98</v>
      </c>
      <c r="AU7" s="25">
        <v>107.84</v>
      </c>
      <c r="AV7" s="25">
        <v>157.01</v>
      </c>
      <c r="AW7" s="25">
        <v>202.58</v>
      </c>
      <c r="AX7" s="25">
        <v>242.29</v>
      </c>
      <c r="AY7" s="25" t="s">
        <v>98</v>
      </c>
      <c r="AZ7" s="25">
        <v>94.01</v>
      </c>
      <c r="BA7" s="25">
        <v>111.08</v>
      </c>
      <c r="BB7" s="25">
        <v>118.28</v>
      </c>
      <c r="BC7" s="25">
        <v>112.37</v>
      </c>
      <c r="BD7" s="25">
        <v>179.3</v>
      </c>
      <c r="BE7" s="25" t="s">
        <v>98</v>
      </c>
      <c r="BF7" s="25">
        <v>1272.9000000000001</v>
      </c>
      <c r="BG7" s="25">
        <v>1286.9000000000001</v>
      </c>
      <c r="BH7" s="25">
        <v>1348.18</v>
      </c>
      <c r="BI7" s="25">
        <v>1405.08</v>
      </c>
      <c r="BJ7" s="25" t="s">
        <v>98</v>
      </c>
      <c r="BK7" s="25">
        <v>1421.84</v>
      </c>
      <c r="BL7" s="25">
        <v>1596.62</v>
      </c>
      <c r="BM7" s="25">
        <v>1456.79</v>
      </c>
      <c r="BN7" s="25">
        <v>1364.2</v>
      </c>
      <c r="BO7" s="25">
        <v>1042.45</v>
      </c>
      <c r="BP7" s="25" t="s">
        <v>98</v>
      </c>
      <c r="BQ7" s="25">
        <v>20.85</v>
      </c>
      <c r="BR7" s="25">
        <v>17.88</v>
      </c>
      <c r="BS7" s="25">
        <v>18.71</v>
      </c>
      <c r="BT7" s="25">
        <v>18.41</v>
      </c>
      <c r="BU7" s="25" t="s">
        <v>98</v>
      </c>
      <c r="BV7" s="25">
        <v>35.72</v>
      </c>
      <c r="BW7" s="25">
        <v>33.659999999999997</v>
      </c>
      <c r="BX7" s="25">
        <v>35.33</v>
      </c>
      <c r="BY7" s="25">
        <v>38.58</v>
      </c>
      <c r="BZ7" s="25">
        <v>57.74</v>
      </c>
      <c r="CA7" s="25" t="s">
        <v>98</v>
      </c>
      <c r="CB7" s="25">
        <v>372.18</v>
      </c>
      <c r="CC7" s="25">
        <v>438.48</v>
      </c>
      <c r="CD7" s="25">
        <v>417.91</v>
      </c>
      <c r="CE7" s="25">
        <v>429.43</v>
      </c>
      <c r="CF7" s="25" t="s">
        <v>98</v>
      </c>
      <c r="CG7" s="25">
        <v>471.3</v>
      </c>
      <c r="CH7" s="25">
        <v>506.68</v>
      </c>
      <c r="CI7" s="25">
        <v>491.45</v>
      </c>
      <c r="CJ7" s="25">
        <v>448.81</v>
      </c>
      <c r="CK7" s="25">
        <v>285.48</v>
      </c>
      <c r="CL7" s="25" t="s">
        <v>98</v>
      </c>
      <c r="CM7" s="25">
        <v>55.44</v>
      </c>
      <c r="CN7" s="25">
        <v>52.07</v>
      </c>
      <c r="CO7" s="25">
        <v>50.18</v>
      </c>
      <c r="CP7" s="25">
        <v>54.72</v>
      </c>
      <c r="CQ7" s="25" t="s">
        <v>98</v>
      </c>
      <c r="CR7" s="25">
        <v>51.52</v>
      </c>
      <c r="CS7" s="25">
        <v>48.75</v>
      </c>
      <c r="CT7" s="25">
        <v>50.95</v>
      </c>
      <c r="CU7" s="25">
        <v>52.39</v>
      </c>
      <c r="CV7" s="25">
        <v>53.73</v>
      </c>
      <c r="CW7" s="25" t="s">
        <v>98</v>
      </c>
      <c r="CX7" s="25">
        <v>56.57</v>
      </c>
      <c r="CY7" s="25">
        <v>57.74</v>
      </c>
      <c r="CZ7" s="25">
        <v>60.14</v>
      </c>
      <c r="DA7" s="25">
        <v>50.74</v>
      </c>
      <c r="DB7" s="25" t="s">
        <v>98</v>
      </c>
      <c r="DC7" s="25">
        <v>61.29</v>
      </c>
      <c r="DD7" s="25">
        <v>60.88</v>
      </c>
      <c r="DE7" s="25">
        <v>61</v>
      </c>
      <c r="DF7" s="25">
        <v>63.38</v>
      </c>
      <c r="DG7" s="25">
        <v>71.52</v>
      </c>
      <c r="DH7" s="25" t="s">
        <v>98</v>
      </c>
      <c r="DI7" s="25">
        <v>60.66</v>
      </c>
      <c r="DJ7" s="25">
        <v>62.53</v>
      </c>
      <c r="DK7" s="25">
        <v>63.78</v>
      </c>
      <c r="DL7" s="25">
        <v>65.53</v>
      </c>
      <c r="DM7" s="25" t="s">
        <v>98</v>
      </c>
      <c r="DN7" s="25">
        <v>24.16</v>
      </c>
      <c r="DO7" s="25">
        <v>29.81</v>
      </c>
      <c r="DP7" s="25">
        <v>30.82</v>
      </c>
      <c r="DQ7" s="25">
        <v>24.27</v>
      </c>
      <c r="DR7" s="25">
        <v>38.43</v>
      </c>
      <c r="DS7" s="25" t="s">
        <v>98</v>
      </c>
      <c r="DT7" s="25">
        <v>31.11</v>
      </c>
      <c r="DU7" s="25">
        <v>30.81</v>
      </c>
      <c r="DV7" s="25">
        <v>32.159999999999997</v>
      </c>
      <c r="DW7" s="25">
        <v>35.82</v>
      </c>
      <c r="DX7" s="25" t="s">
        <v>98</v>
      </c>
      <c r="DY7" s="25">
        <v>18.829999999999998</v>
      </c>
      <c r="DZ7" s="25">
        <v>18.05</v>
      </c>
      <c r="EA7" s="25">
        <v>14.28</v>
      </c>
      <c r="EB7" s="25">
        <v>12.77</v>
      </c>
      <c r="EC7" s="25">
        <v>19.16</v>
      </c>
      <c r="ED7" s="25" t="s">
        <v>98</v>
      </c>
      <c r="EE7" s="25">
        <v>0</v>
      </c>
      <c r="EF7" s="25">
        <v>0.28000000000000003</v>
      </c>
      <c r="EG7" s="25">
        <v>0</v>
      </c>
      <c r="EH7" s="25">
        <v>0</v>
      </c>
      <c r="EI7" s="25" t="s">
        <v>98</v>
      </c>
      <c r="EJ7" s="25">
        <v>0.96</v>
      </c>
      <c r="EK7" s="25">
        <v>0.37</v>
      </c>
      <c r="EL7" s="25">
        <v>0.23</v>
      </c>
      <c r="EM7" s="25">
        <v>0.88</v>
      </c>
      <c r="EN7" s="25">
        <v>0.49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2025-02-05T01:27:21Z</cp:lastPrinted>
  <dcterms:created xsi:type="dcterms:W3CDTF">2025-01-24T06:46:26Z</dcterms:created>
  <dcterms:modified xsi:type="dcterms:W3CDTF">2025-02-27T08:02:25Z</dcterms:modified>
  <cp:category/>
</cp:coreProperties>
</file>