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2C1A24A-8546-4F0D-AC41-32D614CCDADE}" xr6:coauthVersionLast="47" xr6:coauthVersionMax="47" xr10:uidLastSave="{00000000-0000-0000-0000-000000000000}"/>
  <workbookProtection workbookAlgorithmName="SHA-512" workbookHashValue="D9ZNcoRAhtrBmypQKGymfi4poUOHL8iBu9JNe8U7gG/fHigB/m6zrcLV1x63Ygx4L0mpLo+GvWgwX4sJn1/Hjg==" workbookSaltValue="wQoA/3yH12MfxbkBWvV7xg=="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AL10" i="4"/>
  <c r="W10" i="4"/>
  <c r="BB8" i="4"/>
  <c r="AT8" i="4"/>
  <c r="AL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<sst xmlns="http://schemas.openxmlformats.org/spreadsheetml/2006/main" count="228" uniqueCount="113">
  <si>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</si>
  <si>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</si>
  <si>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</si>
  <si>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</si>
  <si>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</si>
  <si>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</si>
  <si>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</si>
  <si>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</si>
  <si>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</si>
  <si>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</si>
  <si>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</si>
  <si>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</si>
  <si>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</si>
  <si>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</si>
  <si>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</si>
  <si>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</si>
  <si>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</si>
  <si>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</si>
  <si>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</si>
  <si>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</si>
  <si>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</si>
  <si>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</si>
  <si>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</si>
  <si>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</si>
  <si>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</si>
  <si>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</si>
  <si>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</si>
  <si>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</si>
  <si>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</si>
  <si>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</si>
  <si>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</si>
  <si>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</si>
  <si>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</si>
  <si>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</si>
  <si>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</si>
  <si>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</si>
  <si>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</si>
  <si>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</si>
  <si>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</si>
  <si>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</si>
  <si>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</si>
  <si>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</si>
  <si>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</si>
  <si>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</si>
  <si>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</si>
  <si>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</si>
  <si>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</si>
  <si>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</si>
  <si>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</si>
  <si>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</si>
  <si>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</si>
  <si>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</si>
  <si>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</si>
  <si>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</si>
  <si>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</si>
  <si>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</si>
  <si>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</si>
  <si>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</si>
  <si>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</si>
  <si>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</si>
  <si>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</si>
  <si>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</si>
  <si>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</si>
  <si>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</si>
  <si>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</si>
  <si>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</si>
  <si>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</si>
  <si>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</si>
  <si>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</si>
  <si>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</si>
  <si>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</si>
  <si>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</si>
  <si>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</si>
  <si>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</si>
  <si>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</si>
  <si>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</si>
  <si>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</si>
  <si>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</si>
  <si>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</si>
  <si>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</si>
  <si>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</si>
  <si>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</si>
  <si>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</si>
  <si>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</si>
  <si>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</si>
  <si>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</si>
  <si>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</si>
  <si>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</si>
  <si>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</si>
  <si>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</si>
  <si>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</si>
  <si>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</si>
  <si>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</si>
  <si>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</si>
  <si>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</si>
  <si>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</si>
  <si>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</si>
  <si>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</si>
  <si>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</si>
  <si>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</si>
  <si>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</si>
  <si>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</si>
  <si>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</si>
  <si>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</si>
  <si>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</si>
  <si>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</si>
  <si>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</si>
  <si>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</si>
  <si>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</si>
  <si>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</si>
  <si>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増加する経年化管路とその更新に伴う建設投資の増加が主な課題である。　　　　　　　　　　
(2)課題に対する今後の取組等
　営業収入の大半を占める水道料金収入は、令和2年4月に水道料金を改定し、減少傾向にあった給水収益が増加したものの、節水機器の普及などから水需要の増加を見込むことが難しい状況にある。令和6年4月に水道料金を上げる改定を行い、給水収益の増加による自己資金残高の確保を図っていく。
　また、伊勢崎市水道事業経営戦略（伊勢崎市水道事業ビジョン）を令和7年度から令和8年度にかけて改定を行う予定であり、今後の給水収益や老朽化した施設等の更新や耐震化に要する建設投資額を見直し、経営基盤の強化をより一層図っていく。</t>
    <rPh sb="176" eb="177">
      <t>ア</t>
    </rPh>
    <rPh sb="179" eb="181">
      <t>カイテイ</t>
    </rPh>
    <rPh sb="182" eb="183">
      <t>オコナ</t>
    </rPh>
    <rPh sb="185" eb="187">
      <t>キュウスイ</t>
    </rPh>
    <rPh sb="187" eb="189">
      <t>シュウエキ</t>
    </rPh>
    <rPh sb="190" eb="192">
      <t>ゾウカ</t>
    </rPh>
    <rPh sb="195" eb="197">
      <t>ジコ</t>
    </rPh>
    <rPh sb="197" eb="199">
      <t>シキン</t>
    </rPh>
    <rPh sb="199" eb="201">
      <t>ザンダカ</t>
    </rPh>
    <rPh sb="202" eb="204">
      <t>カクホ</t>
    </rPh>
    <rPh sb="205" eb="206">
      <t>ハカ</t>
    </rPh>
    <rPh sb="243" eb="245">
      <t>レ</t>
    </rPh>
    <rPh sb="246" eb="248">
      <t>ネンド</t>
    </rPh>
    <rPh sb="250" eb="252">
      <t>レ</t>
    </rPh>
    <rPh sb="253" eb="255">
      <t>ネンド</t>
    </rPh>
    <rPh sb="259" eb="261">
      <t>カイテイ</t>
    </rPh>
    <rPh sb="262" eb="263">
      <t>オコナ</t>
    </rPh>
    <rPh sb="264" eb="266">
      <t>ヨテイ</t>
    </rPh>
    <rPh sb="270" eb="272">
      <t>コンゴ</t>
    </rPh>
    <rPh sb="273" eb="275">
      <t>キュウスイ</t>
    </rPh>
    <rPh sb="275" eb="277">
      <t>シュウエキ</t>
    </rPh>
    <rPh sb="294" eb="295">
      <t>ヨウ</t>
    </rPh>
    <rPh sb="297" eb="299">
      <t>ケンセツ</t>
    </rPh>
    <rPh sb="299" eb="301">
      <t>トウシ</t>
    </rPh>
    <rPh sb="301" eb="302">
      <t>ガク</t>
    </rPh>
    <rPh sb="303" eb="305">
      <t>ミナオ</t>
    </rPh>
    <phoneticPr fontId="4"/>
  </si>
  <si>
    <r>
      <t xml:space="preserve">(1)各指標と現状の分析
　①⑤経常収支比率及び料金回収率は、令和2年4月に水道料金を改定したことで給水収益が増加した。令和5年度では、受水費や動力費等の費用が減少したことで経常収支比率・料金回収率ともに増加し、類似団体平均値を上回り良好である。
　③流動比率は、工事負担金に係る未収金（流動資産）が増加したことにより増加している。
　④企業債残高対給水収益比率は、類似団体平均値より高いものの、前年度とほぼ同水準を維持している。
　⑥給水原価は、有収水量が減少したものの費用も減少したことにより減少している。
　⑦施設利用率は、ほぼ横ばいではあるが、類似団体平均値より高く推移しており効率的な施設利用状況にあるといえる。
　⑧有収率は、有収水量の減少により減少し類似団体平均値を下回っており、AI等を活用した管路の漏水調査を行うことで早期発見に努め、無効水の減少を図っていく必要がある。
(2)課題に対する今後の取組等
</t>
    </r>
    <r>
      <rPr>
        <sz val="11"/>
        <rFont val="ＭＳ ゴシック"/>
        <family val="3"/>
        <charset val="128"/>
      </rPr>
      <t>　老朽化した施設等の更新や耐震化を進めていく必要がある中、物価高騰等による建設投資の増加が見込まれるが、現状の企業債残高の規模を維持し、将来世代に過度な負担がないよう世代間の公平性を保つように努める。また、今後も健全な経営を堅持していくために、令和6年4月に水道料金を値上げする改定を行い、給水収益の増加と自己資金残高の確保を図っていく。</t>
    </r>
    <rPh sb="60" eb="62">
      <t>レ</t>
    </rPh>
    <rPh sb="63" eb="65">
      <t>ネンド</t>
    </rPh>
    <rPh sb="68" eb="70">
      <t>ジュスイ</t>
    </rPh>
    <rPh sb="70" eb="71">
      <t>ヒ</t>
    </rPh>
    <rPh sb="72" eb="74">
      <t>ドウリョク</t>
    </rPh>
    <rPh sb="74" eb="75">
      <t>ヒ</t>
    </rPh>
    <rPh sb="75" eb="76">
      <t>トウ</t>
    </rPh>
    <rPh sb="77" eb="79">
      <t>ヒヨウ</t>
    </rPh>
    <rPh sb="80" eb="82">
      <t>ゲンショウ</t>
    </rPh>
    <rPh sb="87" eb="89">
      <t>ケイジョウ</t>
    </rPh>
    <rPh sb="89" eb="91">
      <t>シュウシ</t>
    </rPh>
    <rPh sb="91" eb="93">
      <t>ヒリツ</t>
    </rPh>
    <rPh sb="94" eb="96">
      <t>リョウキン</t>
    </rPh>
    <rPh sb="96" eb="98">
      <t>カイシュウ</t>
    </rPh>
    <rPh sb="98" eb="99">
      <t>リツ</t>
    </rPh>
    <rPh sb="102" eb="104">
      <t>ゾウカ</t>
    </rPh>
    <rPh sb="114" eb="116">
      <t>ウワマワ</t>
    </rPh>
    <rPh sb="132" eb="134">
      <t>コウジ</t>
    </rPh>
    <rPh sb="134" eb="137">
      <t>フタンキン</t>
    </rPh>
    <rPh sb="138" eb="139">
      <t>カカ</t>
    </rPh>
    <rPh sb="140" eb="143">
      <t>ミシュウキン</t>
    </rPh>
    <rPh sb="144" eb="146">
      <t>リュウドウ</t>
    </rPh>
    <rPh sb="146" eb="148">
      <t>シサン</t>
    </rPh>
    <rPh sb="150" eb="152">
      <t>ゾウカ</t>
    </rPh>
    <rPh sb="159" eb="161">
      <t>ゾウカ</t>
    </rPh>
    <rPh sb="198" eb="201">
      <t>ゼンネンド</t>
    </rPh>
    <rPh sb="204" eb="207">
      <t>ドウスイジュン</t>
    </rPh>
    <rPh sb="208" eb="210">
      <t>イジ</t>
    </rPh>
    <rPh sb="224" eb="228">
      <t>ユウシュウスイリョウ</t>
    </rPh>
    <rPh sb="236" eb="238">
      <t>ヒヨウ</t>
    </rPh>
    <rPh sb="349" eb="350">
      <t>トウ</t>
    </rPh>
    <rPh sb="351" eb="353">
      <t>カツヨウ</t>
    </rPh>
    <rPh sb="376" eb="377">
      <t>ム</t>
    </rPh>
    <rPh sb="412" eb="415">
      <t>ロウキュウカ</t>
    </rPh>
    <rPh sb="417" eb="419">
      <t>シセツ</t>
    </rPh>
    <rPh sb="419" eb="420">
      <t>トウ</t>
    </rPh>
    <rPh sb="421" eb="423">
      <t>コウシン</t>
    </rPh>
    <rPh sb="424" eb="427">
      <t>タイシンカ</t>
    </rPh>
    <rPh sb="428" eb="429">
      <t>スス</t>
    </rPh>
    <rPh sb="433" eb="435">
      <t>ヒツヨウ</t>
    </rPh>
    <rPh sb="438" eb="439">
      <t>ナカ</t>
    </rPh>
    <rPh sb="440" eb="442">
      <t>ブッカ</t>
    </rPh>
    <rPh sb="442" eb="444">
      <t>コウトウ</t>
    </rPh>
    <rPh sb="444" eb="445">
      <t>トウ</t>
    </rPh>
    <rPh sb="448" eb="450">
      <t>ケンセツ</t>
    </rPh>
    <rPh sb="450" eb="452">
      <t>トウシ</t>
    </rPh>
    <rPh sb="453" eb="455">
      <t>ゾウカ</t>
    </rPh>
    <rPh sb="456" eb="458">
      <t>ミコ</t>
    </rPh>
    <rPh sb="463" eb="465">
      <t>ゲンジョウ</t>
    </rPh>
    <rPh sb="466" eb="468">
      <t>キギョウ</t>
    </rPh>
    <rPh sb="468" eb="469">
      <t>サイ</t>
    </rPh>
    <rPh sb="469" eb="471">
      <t>ザンダカ</t>
    </rPh>
    <rPh sb="472" eb="474">
      <t>キボ</t>
    </rPh>
    <rPh sb="475" eb="477">
      <t>イジ</t>
    </rPh>
    <rPh sb="479" eb="481">
      <t>ショウライ</t>
    </rPh>
    <rPh sb="481" eb="483">
      <t>セダイ</t>
    </rPh>
    <rPh sb="484" eb="486">
      <t>カド</t>
    </rPh>
    <rPh sb="487" eb="489">
      <t>フタン</t>
    </rPh>
    <rPh sb="494" eb="497">
      <t>セダイカン</t>
    </rPh>
    <rPh sb="498" eb="501">
      <t>コウヘイセイ</t>
    </rPh>
    <rPh sb="502" eb="503">
      <t>タモ</t>
    </rPh>
    <rPh sb="507" eb="508">
      <t>ツト</t>
    </rPh>
    <rPh sb="514" eb="516">
      <t>コンゴ</t>
    </rPh>
    <rPh sb="517" eb="519">
      <t>ケンゼン</t>
    </rPh>
    <rPh sb="520" eb="522">
      <t>ケイエイ</t>
    </rPh>
    <rPh sb="523" eb="525">
      <t>ケンジ</t>
    </rPh>
    <rPh sb="533" eb="535">
      <t>レ</t>
    </rPh>
    <rPh sb="536" eb="537">
      <t>ネン</t>
    </rPh>
    <rPh sb="538" eb="539">
      <t>ガツ</t>
    </rPh>
    <rPh sb="540" eb="542">
      <t>スイドウ</t>
    </rPh>
    <rPh sb="542" eb="544">
      <t>リョウキン</t>
    </rPh>
    <rPh sb="545" eb="547">
      <t>ネア</t>
    </rPh>
    <rPh sb="550" eb="552">
      <t>カイテイ</t>
    </rPh>
    <rPh sb="553" eb="554">
      <t>オコナ</t>
    </rPh>
    <rPh sb="556" eb="558">
      <t>キュウスイ</t>
    </rPh>
    <rPh sb="558" eb="560">
      <t>シュウエキ</t>
    </rPh>
    <rPh sb="561" eb="563">
      <t>ゾウカ</t>
    </rPh>
    <rPh sb="564" eb="566">
      <t>ジコ</t>
    </rPh>
    <rPh sb="566" eb="568">
      <t>シキン</t>
    </rPh>
    <rPh sb="568" eb="570">
      <t>ザンダカ</t>
    </rPh>
    <rPh sb="571" eb="573">
      <t>カクホ</t>
    </rPh>
    <rPh sb="574" eb="575">
      <t>ハカ</t>
    </rPh>
    <phoneticPr fontId="4"/>
  </si>
  <si>
    <t>(1)各指標と現状の分析
　①有形固定資産減価償却率及び②管路経年化率は、類似団体平均値と同様に増加傾向にあり、施設等の老朽化が進んでいる。施設等の更新等により老朽化の進行速度は、類似団体平均よりも緩やかである。
　③管路更新率は、前年より下降したものの、類似団体平均値を上回っている状況にある。物価高騰等及び、有形固定資産減価償却率及び管路経年化率の状況からも、管路等の老朽化施設の更新による建設投資の増加が見込まれている。
(2)課題に対する今後の取組等
　老朽化が進んでおり、効率的な施設更新を実施し、災害に強いライフラインの構築を着実に進めていく必要がある。令和6年4月に水道料金の値上げ改定を行い自己資金残高の確保を図るとともに、効率的で計画的な更新を進めていく。</t>
    <rPh sb="58" eb="59">
      <t>トウ</t>
    </rPh>
    <rPh sb="120" eb="122">
      <t>カコウ</t>
    </rPh>
    <rPh sb="148" eb="150">
      <t>ブッカ</t>
    </rPh>
    <rPh sb="150" eb="152">
      <t>コウトウ</t>
    </rPh>
    <rPh sb="152" eb="153">
      <t>トウ</t>
    </rPh>
    <rPh sb="153" eb="15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</si>
</sst>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0.69</c:v>
                </c:pt>
                <c:pt idx="1">
                  <c:v>1.04</c:v>
                </c:pt>
                <c:pt idx="2">
                  <c:v>1.0900000000000001</c:v>
                </c:pt>
                <c:pt idx="3">
                  <c:v>1.1599999999999999</c:v>
                </c:pt>
                <c:pt idx="4">
                  <c:v>0.94</c:v>
                </c:pt>
              </c:numCache>
            </c:numRef>
          </c:val>
          <c:extLst>
            <c:ext xmlns:c16="http://schemas.microsoft.com/office/drawing/2014/chart" uri="{C3380CC4-5D6E-409C-BE32-E72D297353CC}">
              <c16:uniqueId val="{00000000-A553-4516-9148-F27B3A80A0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A553-4516-9148-F27B3A80A0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71.5</c:v>
                </c:pt>
                <c:pt idx="1">
                  <c:v>72.319999999999993</c:v>
                </c:pt>
                <c:pt idx="2">
                  <c:v>72.27</c:v>
                </c:pt>
                <c:pt idx="3">
                  <c:v>71.55</c:v>
                </c:pt>
                <c:pt idx="4">
                  <c:v>71.69</c:v>
                </c:pt>
              </c:numCache>
            </c:numRef>
          </c:val>
          <c:extLst>
            <c:ext xmlns:c16="http://schemas.microsoft.com/office/drawing/2014/chart" uri="{C3380CC4-5D6E-409C-BE32-E72D297353CC}">
              <c16:uniqueId val="{00000000-DE9D-4FE8-B910-0CA3DFDAD3F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DE9D-4FE8-B910-0CA3DFDAD3F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89.4</c:v>
                </c:pt>
                <c:pt idx="1">
                  <c:v>89.36</c:v>
                </c:pt>
                <c:pt idx="2">
                  <c:v>89.1</c:v>
                </c:pt>
                <c:pt idx="3">
                  <c:v>88.96</c:v>
                </c:pt>
                <c:pt idx="4">
                  <c:v>88.47</c:v>
                </c:pt>
              </c:numCache>
            </c:numRef>
          </c:val>
          <c:extLst>
            <c:ext xmlns:c16="http://schemas.microsoft.com/office/drawing/2014/chart" uri="{C3380CC4-5D6E-409C-BE32-E72D297353CC}">
              <c16:uniqueId val="{00000000-6080-4568-9570-85D89F76E2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6080-4568-9570-85D89F76E2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108.03</c:v>
                </c:pt>
                <c:pt idx="1">
                  <c:v>117.39</c:v>
                </c:pt>
                <c:pt idx="2">
                  <c:v>112.75</c:v>
                </c:pt>
                <c:pt idx="3">
                  <c:v>113.17</c:v>
                </c:pt>
                <c:pt idx="4">
                  <c:v>122.07</c:v>
                </c:pt>
              </c:numCache>
            </c:numRef>
          </c:val>
          <c:extLst>
            <c:ext xmlns:c16="http://schemas.microsoft.com/office/drawing/2014/chart" uri="{C3380CC4-5D6E-409C-BE32-E72D297353CC}">
              <c16:uniqueId val="{00000000-4E0C-44DF-BF5B-C8258434C7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4E0C-44DF-BF5B-C8258434C7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49.34</c:v>
                </c:pt>
                <c:pt idx="1">
                  <c:v>49.32</c:v>
                </c:pt>
                <c:pt idx="2">
                  <c:v>49.69</c:v>
                </c:pt>
                <c:pt idx="3">
                  <c:v>49.92</c:v>
                </c:pt>
                <c:pt idx="4">
                  <c:v>50.18</c:v>
                </c:pt>
              </c:numCache>
            </c:numRef>
          </c:val>
          <c:extLst>
            <c:ext xmlns:c16="http://schemas.microsoft.com/office/drawing/2014/chart" uri="{C3380CC4-5D6E-409C-BE32-E72D297353CC}">
              <c16:uniqueId val="{00000000-BC27-4D95-B58E-ACB1623E4B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BC27-4D95-B58E-ACB1623E4B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20.59</c:v>
                </c:pt>
                <c:pt idx="1">
                  <c:v>21.58</c:v>
                </c:pt>
                <c:pt idx="2">
                  <c:v>22.67</c:v>
                </c:pt>
                <c:pt idx="3">
                  <c:v>23.09</c:v>
                </c:pt>
                <c:pt idx="4">
                  <c:v>23.82</c:v>
                </c:pt>
              </c:numCache>
            </c:numRef>
          </c:val>
          <c:extLst>
            <c:ext xmlns:c16="http://schemas.microsoft.com/office/drawing/2014/chart" uri="{C3380CC4-5D6E-409C-BE32-E72D297353CC}">
              <c16:uniqueId val="{00000000-8488-47EF-80E3-2334FF4717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8488-47EF-80E3-2334FF4717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E5-45AF-ACA3-AE76F3C0CAC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95E5-45AF-ACA3-AE76F3C0CAC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184.77</c:v>
                </c:pt>
                <c:pt idx="1">
                  <c:v>186.23</c:v>
                </c:pt>
                <c:pt idx="2">
                  <c:v>161.6</c:v>
                </c:pt>
                <c:pt idx="3">
                  <c:v>142.66</c:v>
                </c:pt>
                <c:pt idx="4">
                  <c:v>145.31</c:v>
                </c:pt>
              </c:numCache>
            </c:numRef>
          </c:val>
          <c:extLst>
            <c:ext xmlns:c16="http://schemas.microsoft.com/office/drawing/2014/chart" uri="{C3380CC4-5D6E-409C-BE32-E72D297353CC}">
              <c16:uniqueId val="{00000000-44AC-4170-910F-457BEB1FE5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44AC-4170-910F-457BEB1FE5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366.29</c:v>
                </c:pt>
                <c:pt idx="1">
                  <c:v>341.69</c:v>
                </c:pt>
                <c:pt idx="2">
                  <c:v>333.72</c:v>
                </c:pt>
                <c:pt idx="3">
                  <c:v>332.39</c:v>
                </c:pt>
                <c:pt idx="4">
                  <c:v>332.63</c:v>
                </c:pt>
              </c:numCache>
            </c:numRef>
          </c:val>
          <c:extLst>
            <c:ext xmlns:c16="http://schemas.microsoft.com/office/drawing/2014/chart" uri="{C3380CC4-5D6E-409C-BE32-E72D297353CC}">
              <c16:uniqueId val="{00000000-15A1-4ECC-9D90-F8219BCA86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15A1-4ECC-9D90-F8219BCA86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99.3</c:v>
                </c:pt>
                <c:pt idx="1">
                  <c:v>110.07</c:v>
                </c:pt>
                <c:pt idx="2">
                  <c:v>104.91</c:v>
                </c:pt>
                <c:pt idx="3">
                  <c:v>105.93</c:v>
                </c:pt>
                <c:pt idx="4">
                  <c:v>114.63</c:v>
                </c:pt>
              </c:numCache>
            </c:numRef>
          </c:val>
          <c:extLst>
            <c:ext xmlns:c16="http://schemas.microsoft.com/office/drawing/2014/chart" uri="{C3380CC4-5D6E-409C-BE32-E72D297353CC}">
              <c16:uniqueId val="{00000000-67C9-4272-8126-9A11DBC10E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67C9-4272-8126-9A11DBC10E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132.82</c:v>
                </c:pt>
                <c:pt idx="1">
                  <c:v>129.74</c:v>
                </c:pt>
                <c:pt idx="2">
                  <c:v>138.75</c:v>
                </c:pt>
                <c:pt idx="3">
                  <c:v>138.12</c:v>
                </c:pt>
                <c:pt idx="4">
                  <c:v>128.09</c:v>
                </c:pt>
              </c:numCache>
            </c:numRef>
          </c:val>
          <c:extLst>
            <c:ext xmlns:c16="http://schemas.microsoft.com/office/drawing/2014/chart" uri="{C3380CC4-5D6E-409C-BE32-E72D297353CC}">
              <c16:uniqueId val="{00000000-AE44-48D8-8FAB-0BAE3E37D5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AE44-48D8-8FAB-0BAE3E37D5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伊勢崎市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212237</v>
      </c>
      <c r="AM8" s="65"/>
      <c r="AN8" s="65"/>
      <c r="AO8" s="65"/>
      <c r="AP8" s="65"/>
      <c r="AQ8" s="65"/>
      <c r="AR8" s="65"/>
      <c r="AS8" s="65"/>
      <c r="AT8" s="36">
        <f>データ!$S$6</f>
        <v>139.44</v>
      </c>
      <c r="AU8" s="37"/>
      <c r="AV8" s="37"/>
      <c r="AW8" s="37"/>
      <c r="AX8" s="37"/>
      <c r="AY8" s="37"/>
      <c r="AZ8" s="37"/>
      <c r="BA8" s="37"/>
      <c r="BB8" s="54">
        <f>データ!$T$6</f>
        <v>1522.07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62.27</v>
      </c>
      <c r="J10" s="37"/>
      <c r="K10" s="37"/>
      <c r="L10" s="37"/>
      <c r="M10" s="37"/>
      <c r="N10" s="37"/>
      <c r="O10" s="64"/>
      <c r="P10" s="54">
        <f>データ!$P$6</f>
        <v>99.83</v>
      </c>
      <c r="Q10" s="54"/>
      <c r="R10" s="54"/>
      <c r="S10" s="54"/>
      <c r="T10" s="54"/>
      <c r="U10" s="54"/>
      <c r="V10" s="54"/>
      <c r="W10" s="65">
        <f>データ!$Q$6</f>
        <v>2684</v>
      </c>
      <c r="X10" s="65"/>
      <c r="Y10" s="65"/>
      <c r="Z10" s="65"/>
      <c r="AA10" s="65"/>
      <c r="AB10" s="65"/>
      <c r="AC10" s="65"/>
      <c r="AD10" s="2"/>
      <c r="AE10" s="2"/>
      <c r="AF10" s="2"/>
      <c r="AG10" s="2"/>
      <c r="AH10" s="2"/>
      <c r="AI10" s="2"/>
      <c r="AJ10" s="2"/>
      <c r="AK10" s="2"/>
      <c r="AL10" s="65">
        <f>データ!$U$6</f>
        <v>211133</v>
      </c>
      <c r="AM10" s="65"/>
      <c r="AN10" s="65"/>
      <c r="AO10" s="65"/>
      <c r="AP10" s="65"/>
      <c r="AQ10" s="65"/>
      <c r="AR10" s="65"/>
      <c r="AS10" s="65"/>
      <c r="AT10" s="36">
        <f>データ!$V$6</f>
        <v>133.66</v>
      </c>
      <c r="AU10" s="37"/>
      <c r="AV10" s="37"/>
      <c r="AW10" s="37"/>
      <c r="AX10" s="37"/>
      <c r="AY10" s="37"/>
      <c r="AZ10" s="37"/>
      <c r="BA10" s="37"/>
      <c r="BB10" s="54">
        <f>データ!$W$6</f>
        <v>1579.63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TVVTmF+Z7fJ0CUYWP6sqAPWTWLNjieDKsjVSSSzok4Vu5dsfuBm0/wfMUG5Z3Fq4uTHRVWENRzBUvrBm/vkTA==" saltValue="fk/Bu/Mw2SrcZHqEyRwM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102041</v>
      </c>
      <c r="D6" s="20">
        <f t="shared" si="3"/>
        <v>46</v>
      </c>
      <c r="E6" s="20">
        <f t="shared" si="3"/>
        <v>1</v>
      </c>
      <c r="F6" s="20">
        <f t="shared" si="3"/>
        <v>0</v>
      </c>
      <c r="G6" s="20">
        <f t="shared" si="3"/>
        <v>1</v>
      </c>
      <c r="H6" s="20" t="str">
        <f t="shared" si="3"/>
        <v>群馬県　伊勢崎市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62.27</v>
      </c>
      <c r="P6" s="21">
        <f t="shared" si="3"/>
        <v>99.83</v>
      </c>
      <c r="Q6" s="21">
        <f t="shared" si="3"/>
        <v>2684</v>
      </c>
      <c r="R6" s="21">
        <f t="shared" si="3"/>
        <v>212237</v>
      </c>
      <c r="S6" s="21">
        <f t="shared" si="3"/>
        <v>139.44</v>
      </c>
      <c r="T6" s="21">
        <f t="shared" si="3"/>
        <v>1522.07</v>
      </c>
      <c r="U6" s="21">
        <f t="shared" si="3"/>
        <v>211133</v>
      </c>
      <c r="V6" s="21">
        <f t="shared" si="3"/>
        <v>133.66</v>
      </c>
      <c r="W6" s="21">
        <f t="shared" si="3"/>
        <v>1579.63</v>
      </c>
      <c r="X6" s="22">
        <f>IF(X7="",NA(),X7)</f>
        <v>108.03</v>
      </c>
      <c r="Y6" s="22">
        <f t="shared" ref="Y6:AG6" si="4">IF(Y7="",NA(),Y7)</f>
        <v>117.39</v>
      </c>
      <c r="Z6" s="22">
        <f t="shared" si="4"/>
        <v>112.75</v>
      </c>
      <c r="AA6" s="22">
        <f t="shared" si="4"/>
        <v>113.17</v>
      </c>
      <c r="AB6" s="22">
        <f t="shared" si="4"/>
        <v>122.07</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184.77</v>
      </c>
      <c r="AU6" s="22">
        <f t="shared" ref="AU6:BC6" si="6">IF(AU7="",NA(),AU7)</f>
        <v>186.23</v>
      </c>
      <c r="AV6" s="22">
        <f t="shared" si="6"/>
        <v>161.6</v>
      </c>
      <c r="AW6" s="22">
        <f t="shared" si="6"/>
        <v>142.66</v>
      </c>
      <c r="AX6" s="22">
        <f t="shared" si="6"/>
        <v>145.31</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366.29</v>
      </c>
      <c r="BF6" s="22">
        <f t="shared" ref="BF6:BN6" si="7">IF(BF7="",NA(),BF7)</f>
        <v>341.69</v>
      </c>
      <c r="BG6" s="22">
        <f t="shared" si="7"/>
        <v>333.72</v>
      </c>
      <c r="BH6" s="22">
        <f t="shared" si="7"/>
        <v>332.39</v>
      </c>
      <c r="BI6" s="22">
        <f t="shared" si="7"/>
        <v>332.63</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99.3</v>
      </c>
      <c r="BQ6" s="22">
        <f t="shared" ref="BQ6:BY6" si="8">IF(BQ7="",NA(),BQ7)</f>
        <v>110.07</v>
      </c>
      <c r="BR6" s="22">
        <f t="shared" si="8"/>
        <v>104.91</v>
      </c>
      <c r="BS6" s="22">
        <f t="shared" si="8"/>
        <v>105.93</v>
      </c>
      <c r="BT6" s="22">
        <f t="shared" si="8"/>
        <v>114.63</v>
      </c>
      <c r="BU6" s="22">
        <f t="shared" si="8"/>
        <v>106.11</v>
      </c>
      <c r="BV6" s="22">
        <f t="shared" si="8"/>
        <v>103.75</v>
      </c>
      <c r="BW6" s="22">
        <f t="shared" si="8"/>
        <v>105.3</v>
      </c>
      <c r="BX6" s="22">
        <f t="shared" si="8"/>
        <v>99.41</v>
      </c>
      <c r="BY6" s="22">
        <f t="shared" si="8"/>
        <v>101.11</v>
      </c>
      <c r="BZ6" s="21" t="str">
        <f>IF(BZ7="","",IF(BZ7="-","【-】","【"&amp;SUBSTITUTE(TEXT(BZ7,"#,##0.00"),"-","△")&amp;"】"))</f>
        <v>【97.82】</v>
      </c>
      <c r="CA6" s="22">
        <f>IF(CA7="",NA(),CA7)</f>
        <v>132.82</v>
      </c>
      <c r="CB6" s="22">
        <f t="shared" ref="CB6:CJ6" si="9">IF(CB7="",NA(),CB7)</f>
        <v>129.74</v>
      </c>
      <c r="CC6" s="22">
        <f t="shared" si="9"/>
        <v>138.75</v>
      </c>
      <c r="CD6" s="22">
        <f t="shared" si="9"/>
        <v>138.12</v>
      </c>
      <c r="CE6" s="22">
        <f t="shared" si="9"/>
        <v>128.09</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71.5</v>
      </c>
      <c r="CM6" s="22">
        <f t="shared" ref="CM6:CU6" si="10">IF(CM7="",NA(),CM7)</f>
        <v>72.319999999999993</v>
      </c>
      <c r="CN6" s="22">
        <f t="shared" si="10"/>
        <v>72.27</v>
      </c>
      <c r="CO6" s="22">
        <f t="shared" si="10"/>
        <v>71.55</v>
      </c>
      <c r="CP6" s="22">
        <f t="shared" si="10"/>
        <v>71.69</v>
      </c>
      <c r="CQ6" s="22">
        <f t="shared" si="10"/>
        <v>61.71</v>
      </c>
      <c r="CR6" s="22">
        <f t="shared" si="10"/>
        <v>63.12</v>
      </c>
      <c r="CS6" s="22">
        <f t="shared" si="10"/>
        <v>62.57</v>
      </c>
      <c r="CT6" s="22">
        <f t="shared" si="10"/>
        <v>61.56</v>
      </c>
      <c r="CU6" s="22">
        <f t="shared" si="10"/>
        <v>60.84</v>
      </c>
      <c r="CV6" s="21" t="str">
        <f>IF(CV7="","",IF(CV7="-","【-】","【"&amp;SUBSTITUTE(TEXT(CV7,"#,##0.00"),"-","△")&amp;"】"))</f>
        <v>【59.81】</v>
      </c>
      <c r="CW6" s="22">
        <f>IF(CW7="",NA(),CW7)</f>
        <v>89.4</v>
      </c>
      <c r="CX6" s="22">
        <f t="shared" ref="CX6:DF6" si="11">IF(CX7="",NA(),CX7)</f>
        <v>89.36</v>
      </c>
      <c r="CY6" s="22">
        <f t="shared" si="11"/>
        <v>89.1</v>
      </c>
      <c r="CZ6" s="22">
        <f t="shared" si="11"/>
        <v>88.96</v>
      </c>
      <c r="DA6" s="22">
        <f t="shared" si="11"/>
        <v>88.47</v>
      </c>
      <c r="DB6" s="22">
        <f t="shared" si="11"/>
        <v>90.03</v>
      </c>
      <c r="DC6" s="22">
        <f t="shared" si="11"/>
        <v>90.09</v>
      </c>
      <c r="DD6" s="22">
        <f t="shared" si="11"/>
        <v>90.21</v>
      </c>
      <c r="DE6" s="22">
        <f t="shared" si="11"/>
        <v>90.11</v>
      </c>
      <c r="DF6" s="22">
        <f t="shared" si="11"/>
        <v>89.73</v>
      </c>
      <c r="DG6" s="21" t="str">
        <f>IF(DG7="","",IF(DG7="-","【-】","【"&amp;SUBSTITUTE(TEXT(DG7,"#,##0.00"),"-","△")&amp;"】"))</f>
        <v>【89.42】</v>
      </c>
      <c r="DH6" s="22">
        <f>IF(DH7="",NA(),DH7)</f>
        <v>49.34</v>
      </c>
      <c r="DI6" s="22">
        <f t="shared" ref="DI6:DQ6" si="12">IF(DI7="",NA(),DI7)</f>
        <v>49.32</v>
      </c>
      <c r="DJ6" s="22">
        <f t="shared" si="12"/>
        <v>49.69</v>
      </c>
      <c r="DK6" s="22">
        <f t="shared" si="12"/>
        <v>49.92</v>
      </c>
      <c r="DL6" s="22">
        <f t="shared" si="12"/>
        <v>50.18</v>
      </c>
      <c r="DM6" s="22">
        <f t="shared" si="12"/>
        <v>49.6</v>
      </c>
      <c r="DN6" s="22">
        <f t="shared" si="12"/>
        <v>50.31</v>
      </c>
      <c r="DO6" s="22">
        <f t="shared" si="12"/>
        <v>50.74</v>
      </c>
      <c r="DP6" s="22">
        <f t="shared" si="12"/>
        <v>51.49</v>
      </c>
      <c r="DQ6" s="22">
        <f t="shared" si="12"/>
        <v>51.94</v>
      </c>
      <c r="DR6" s="21" t="str">
        <f>IF(DR7="","",IF(DR7="-","【-】","【"&amp;SUBSTITUTE(TEXT(DR7,"#,##0.00"),"-","△")&amp;"】"))</f>
        <v>【52.02】</v>
      </c>
      <c r="DS6" s="22">
        <f>IF(DS7="",NA(),DS7)</f>
        <v>20.59</v>
      </c>
      <c r="DT6" s="22">
        <f t="shared" ref="DT6:EB6" si="13">IF(DT7="",NA(),DT7)</f>
        <v>21.58</v>
      </c>
      <c r="DU6" s="22">
        <f t="shared" si="13"/>
        <v>22.67</v>
      </c>
      <c r="DV6" s="22">
        <f t="shared" si="13"/>
        <v>23.09</v>
      </c>
      <c r="DW6" s="22">
        <f t="shared" si="13"/>
        <v>23.82</v>
      </c>
      <c r="DX6" s="22">
        <f t="shared" si="13"/>
        <v>20.49</v>
      </c>
      <c r="DY6" s="22">
        <f t="shared" si="13"/>
        <v>21.34</v>
      </c>
      <c r="DZ6" s="22">
        <f t="shared" si="13"/>
        <v>23.27</v>
      </c>
      <c r="EA6" s="22">
        <f t="shared" si="13"/>
        <v>25.18</v>
      </c>
      <c r="EB6" s="22">
        <f t="shared" si="13"/>
        <v>26.52</v>
      </c>
      <c r="EC6" s="21" t="str">
        <f>IF(EC7="","",IF(EC7="-","【-】","【"&amp;SUBSTITUTE(TEXT(EC7,"#,##0.00"),"-","△")&amp;"】"))</f>
        <v>【25.37】</v>
      </c>
      <c r="ED6" s="22">
        <f>IF(ED7="",NA(),ED7)</f>
        <v>0.69</v>
      </c>
      <c r="EE6" s="22">
        <f t="shared" ref="EE6:EM6" si="14">IF(EE7="",NA(),EE7)</f>
        <v>1.04</v>
      </c>
      <c r="EF6" s="22">
        <f t="shared" si="14"/>
        <v>1.0900000000000001</v>
      </c>
      <c r="EG6" s="22">
        <f t="shared" si="14"/>
        <v>1.1599999999999999</v>
      </c>
      <c r="EH6" s="22">
        <f t="shared" si="14"/>
        <v>0.94</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102041</v>
      </c>
      <c r="D7" s="24">
        <v>46</v>
      </c>
      <c r="E7" s="24">
        <v>1</v>
      </c>
      <c r="F7" s="24">
        <v>0</v>
      </c>
      <c r="G7" s="24">
        <v>1</v>
      </c>
      <c r="H7" s="24" t="s">
        <v>93</v>
      </c>
      <c r="I7" s="24" t="s">
        <v>94</v>
      </c>
      <c r="J7" s="24" t="s">
        <v>95</v>
      </c>
      <c r="K7" s="24" t="s">
        <v>96</v>
      </c>
      <c r="L7" s="24" t="s">
        <v>97</v>
      </c>
      <c r="M7" s="24" t="s">
        <v>98</v>
      </c>
      <c r="N7" s="25" t="s">
        <v>99</v>
      </c>
      <c r="O7" s="25">
        <v>62.27</v>
      </c>
      <c r="P7" s="25">
        <v>99.83</v>
      </c>
      <c r="Q7" s="25">
        <v>2684</v>
      </c>
      <c r="R7" s="25">
        <v>212237</v>
      </c>
      <c r="S7" s="25">
        <v>139.44</v>
      </c>
      <c r="T7" s="25">
        <v>1522.07</v>
      </c>
      <c r="U7" s="25">
        <v>211133</v>
      </c>
      <c r="V7" s="25">
        <v>133.66</v>
      </c>
      <c r="W7" s="25">
        <v>1579.63</v>
      </c>
      <c r="X7" s="25">
        <v>108.03</v>
      </c>
      <c r="Y7" s="25">
        <v>117.39</v>
      </c>
      <c r="Z7" s="25">
        <v>112.75</v>
      </c>
      <c r="AA7" s="25">
        <v>113.17</v>
      </c>
      <c r="AB7" s="25">
        <v>122.07</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184.77</v>
      </c>
      <c r="AU7" s="25">
        <v>186.23</v>
      </c>
      <c r="AV7" s="25">
        <v>161.6</v>
      </c>
      <c r="AW7" s="25">
        <v>142.66</v>
      </c>
      <c r="AX7" s="25">
        <v>145.31</v>
      </c>
      <c r="AY7" s="25">
        <v>309.10000000000002</v>
      </c>
      <c r="AZ7" s="25">
        <v>306.08</v>
      </c>
      <c r="BA7" s="25">
        <v>306.14999999999998</v>
      </c>
      <c r="BB7" s="25">
        <v>297.54000000000002</v>
      </c>
      <c r="BC7" s="25">
        <v>289.44</v>
      </c>
      <c r="BD7" s="25">
        <v>243.36</v>
      </c>
      <c r="BE7" s="25">
        <v>366.29</v>
      </c>
      <c r="BF7" s="25">
        <v>341.69</v>
      </c>
      <c r="BG7" s="25">
        <v>333.72</v>
      </c>
      <c r="BH7" s="25">
        <v>332.39</v>
      </c>
      <c r="BI7" s="25">
        <v>332.63</v>
      </c>
      <c r="BJ7" s="25">
        <v>290.42</v>
      </c>
      <c r="BK7" s="25">
        <v>294.66000000000003</v>
      </c>
      <c r="BL7" s="25">
        <v>285.27</v>
      </c>
      <c r="BM7" s="25">
        <v>294.73</v>
      </c>
      <c r="BN7" s="25">
        <v>301.23</v>
      </c>
      <c r="BO7" s="25">
        <v>265.93</v>
      </c>
      <c r="BP7" s="25">
        <v>99.3</v>
      </c>
      <c r="BQ7" s="25">
        <v>110.07</v>
      </c>
      <c r="BR7" s="25">
        <v>104.91</v>
      </c>
      <c r="BS7" s="25">
        <v>105.93</v>
      </c>
      <c r="BT7" s="25">
        <v>114.63</v>
      </c>
      <c r="BU7" s="25">
        <v>106.11</v>
      </c>
      <c r="BV7" s="25">
        <v>103.75</v>
      </c>
      <c r="BW7" s="25">
        <v>105.3</v>
      </c>
      <c r="BX7" s="25">
        <v>99.41</v>
      </c>
      <c r="BY7" s="25">
        <v>101.11</v>
      </c>
      <c r="BZ7" s="25">
        <v>97.82</v>
      </c>
      <c r="CA7" s="25">
        <v>132.82</v>
      </c>
      <c r="CB7" s="25">
        <v>129.74</v>
      </c>
      <c r="CC7" s="25">
        <v>138.75</v>
      </c>
      <c r="CD7" s="25">
        <v>138.12</v>
      </c>
      <c r="CE7" s="25">
        <v>128.09</v>
      </c>
      <c r="CF7" s="25">
        <v>161.03</v>
      </c>
      <c r="CG7" s="25">
        <v>159.93</v>
      </c>
      <c r="CH7" s="25">
        <v>162.77000000000001</v>
      </c>
      <c r="CI7" s="25">
        <v>170.87</v>
      </c>
      <c r="CJ7" s="25">
        <v>171.09</v>
      </c>
      <c r="CK7" s="25">
        <v>177.56</v>
      </c>
      <c r="CL7" s="25">
        <v>71.5</v>
      </c>
      <c r="CM7" s="25">
        <v>72.319999999999993</v>
      </c>
      <c r="CN7" s="25">
        <v>72.27</v>
      </c>
      <c r="CO7" s="25">
        <v>71.55</v>
      </c>
      <c r="CP7" s="25">
        <v>71.69</v>
      </c>
      <c r="CQ7" s="25">
        <v>61.71</v>
      </c>
      <c r="CR7" s="25">
        <v>63.12</v>
      </c>
      <c r="CS7" s="25">
        <v>62.57</v>
      </c>
      <c r="CT7" s="25">
        <v>61.56</v>
      </c>
      <c r="CU7" s="25">
        <v>60.84</v>
      </c>
      <c r="CV7" s="25">
        <v>59.81</v>
      </c>
      <c r="CW7" s="25">
        <v>89.4</v>
      </c>
      <c r="CX7" s="25">
        <v>89.36</v>
      </c>
      <c r="CY7" s="25">
        <v>89.1</v>
      </c>
      <c r="CZ7" s="25">
        <v>88.96</v>
      </c>
      <c r="DA7" s="25">
        <v>88.47</v>
      </c>
      <c r="DB7" s="25">
        <v>90.03</v>
      </c>
      <c r="DC7" s="25">
        <v>90.09</v>
      </c>
      <c r="DD7" s="25">
        <v>90.21</v>
      </c>
      <c r="DE7" s="25">
        <v>90.11</v>
      </c>
      <c r="DF7" s="25">
        <v>89.73</v>
      </c>
      <c r="DG7" s="25">
        <v>89.42</v>
      </c>
      <c r="DH7" s="25">
        <v>49.34</v>
      </c>
      <c r="DI7" s="25">
        <v>49.32</v>
      </c>
      <c r="DJ7" s="25">
        <v>49.69</v>
      </c>
      <c r="DK7" s="25">
        <v>49.92</v>
      </c>
      <c r="DL7" s="25">
        <v>50.18</v>
      </c>
      <c r="DM7" s="25">
        <v>49.6</v>
      </c>
      <c r="DN7" s="25">
        <v>50.31</v>
      </c>
      <c r="DO7" s="25">
        <v>50.74</v>
      </c>
      <c r="DP7" s="25">
        <v>51.49</v>
      </c>
      <c r="DQ7" s="25">
        <v>51.94</v>
      </c>
      <c r="DR7" s="25">
        <v>52.02</v>
      </c>
      <c r="DS7" s="25">
        <v>20.59</v>
      </c>
      <c r="DT7" s="25">
        <v>21.58</v>
      </c>
      <c r="DU7" s="25">
        <v>22.67</v>
      </c>
      <c r="DV7" s="25">
        <v>23.09</v>
      </c>
      <c r="DW7" s="25">
        <v>23.82</v>
      </c>
      <c r="DX7" s="25">
        <v>20.49</v>
      </c>
      <c r="DY7" s="25">
        <v>21.34</v>
      </c>
      <c r="DZ7" s="25">
        <v>23.27</v>
      </c>
      <c r="EA7" s="25">
        <v>25.18</v>
      </c>
      <c r="EB7" s="25">
        <v>26.52</v>
      </c>
      <c r="EC7" s="25">
        <v>25.37</v>
      </c>
      <c r="ED7" s="25">
        <v>0.69</v>
      </c>
      <c r="EE7" s="25">
        <v>1.04</v>
      </c>
      <c r="EF7" s="25">
        <v>1.0900000000000001</v>
      </c>
      <c r="EG7" s="25">
        <v>1.1599999999999999</v>
      </c>
      <c r="EH7" s="25">
        <v>0.94</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2025-02-10T07:51:00Z</cp:lastPrinted>
  <dcterms:created xsi:type="dcterms:W3CDTF">2025-01-24T06:46:22Z</dcterms:created>
  <dcterms:modified xsi:type="dcterms:W3CDTF">2025-02-27T07:56:54Z</dcterms:modified>
  <cp:category/>
</cp:coreProperties>
</file>