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10.1.36.23\地方債係\09-公営企業\Ⅰ_公営企業決算調査\07経営比較分析表\R06（R5決算）\04_団体から\"/>
    </mc:Choice>
  </mc:AlternateContent>
  <xr:revisionPtr revIDLastSave="0" documentId="13_ncr:1_{1CBC775F-7012-40B4-BED7-2CBD1E73685D}" xr6:coauthVersionLast="47" xr6:coauthVersionMax="47" xr10:uidLastSave="{00000000-0000-0000-0000-000000000000}"/>
  <workbookProtection workbookAlgorithmName="SHA-512" workbookHashValue="i9tNPbBRRgo7g+pa1gvSbFnUKX6v6kJyTOE/glHJbXp2DjXOaszokWAtmbl6mR9iSi/nMdk5nuzBVAgARLfrBA==" workbookSaltValue="kN3s1KZS7zzMYy50pU9uRA==" workbookSpinCount="100000" lockStructure="1"/>
  <bookViews>
    <workbookView xWindow="-110" yWindow="-110" windowWidth="19420" windowHeight="104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V6" i="5"/>
  <c r="U6" i="5"/>
  <c r="T6" i="5"/>
  <c r="S6" i="5"/>
  <c r="R6" i="5"/>
  <c r="AL8" i="4" s="1"/>
  <c r="Q6" i="5"/>
  <c r="P6" i="5"/>
  <c r="P10" i="4" s="1"/>
  <c r="O6" i="5"/>
  <c r="N6" i="5"/>
  <c r="M6" i="5"/>
  <c r="AD8" i="4" s="1"/>
  <c r="L6" i="5"/>
  <c r="W8" i="4" s="1"/>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L85" i="4"/>
  <c r="BB10" i="4"/>
  <c r="AT10" i="4"/>
  <c r="AL10" i="4"/>
  <c r="W10" i="4"/>
  <c r="I10" i="4"/>
  <c r="B10" i="4"/>
  <c r="BB8" i="4"/>
  <c r="AT8" i="4"/>
  <c r="P8" i="4"/>
  <c r="I8" i="4"/>
  <c r="B8" i="4"/>
  <c r="B6" i="4"/>
</calcChain>
</file>

<file path=xl/sharedStrings.xml><?xml version="1.0" encoding="utf-8"?>
<sst xmlns="http://schemas.openxmlformats.org/spreadsheetml/2006/main" count="228" uniqueCount="112">
  <si>
    <t>経営比較分析表（令和5年度決算）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</si>
  <si>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</si>
  <si>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</si>
  <si>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</si>
  <si>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</si>
  <si>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</si>
  <si>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</si>
  <si>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</si>
  <si>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</si>
  <si>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</si>
  <si>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</si>
  <si>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</si>
  <si>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</si>
  <si>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</si>
  <si>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</si>
  <si>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</si>
  <si>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</si>
  <si>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</si>
  <si>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</si>
  <si>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</si>
  <si>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</si>
  <si>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</si>
  <si>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</si>
  <si>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</si>
  <si>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</si>
  <si>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</si>
  <si>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</si>
  <si>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</si>
  <si>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</si>
  <si>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</si>
  <si>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</si>
  <si>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</si>
  <si>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</si>
  <si>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</si>
  <si>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</si>
  <si>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</si>
  <si>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</si>
  <si>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</si>
  <si>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</si>
  <si>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</si>
  <si>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</si>
  <si>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</si>
  <si>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</si>
  <si>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</si>
  <si>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</si>
  <si>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</si>
  <si>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</si>
  <si>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</si>
  <si>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</si>
  <si>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</si>
  <si>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</si>
  <si>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</si>
  <si>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</si>
  <si>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</si>
  <si>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</si>
  <si>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</si>
  <si>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</si>
  <si>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</si>
  <si>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</si>
  <si>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</si>
  <si>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</si>
  <si>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</si>
  <si>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</si>
  <si>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</si>
  <si>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</si>
  <si>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</si>
  <si>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</si>
  <si>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</si>
  <si>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</si>
  <si>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</si>
  <si>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</si>
  <si>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</si>
  <si>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</si>
  <si>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</si>
  <si>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</si>
  <si>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</si>
  <si>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</si>
  <si>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</si>
  <si>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</si>
  <si>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</si>
  <si>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</si>
  <si>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</si>
  <si>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</si>
  <si>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</si>
  <si>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</si>
  <si>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</si>
  <si>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</si>
  <si>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</si>
  <si>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</si>
  <si>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</si>
  <si>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</si>
  <si>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</si>
  <si>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</si>
  <si>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群馬県　桐生市</t>
  </si>
  <si>
    <t>法適用</t>
  </si>
  <si>
    <t>水道事業</t>
  </si>
  <si>
    <t>末端給水事業</t>
  </si>
  <si>
    <t>A3</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</si>
  <si>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</si>
  <si>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</si>
  <si>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</si>
  <si>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</si>
  <si>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</si>
  <si>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</si>
  <si>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</si>
  <si>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</si>
  <si>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</si>
  <si>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</si>
  <si>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</si>
  <si>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①有形固定資産減価償却率や②管路経年化率が示すように、依然として耐用年数を経過した老朽管が多いことがわかる。また、③管路更新率については、前年より僅かに増加したものの、主要な基幹管路等大口径の更新工事に多額の工事費用を充てていることや更新設計を行う技師の人員不足が要因となり、更新管路延長が伸び悩んでいる。これらの状況から、更新費用の捻出や、更新率停滞の要因となっている人員不足を補う施策を進めていく必要がある。</t>
    <rPh sb="22" eb="23">
      <t>シメ</t>
    </rPh>
    <rPh sb="59" eb="61">
      <t>カンロ</t>
    </rPh>
    <rPh sb="61" eb="63">
      <t>コウシン</t>
    </rPh>
    <rPh sb="63" eb="64">
      <t>リツ</t>
    </rPh>
    <rPh sb="70" eb="72">
      <t>ゼンネン</t>
    </rPh>
    <rPh sb="74" eb="75">
      <t>ワズ</t>
    </rPh>
    <rPh sb="77" eb="79">
      <t>ゾウカ</t>
    </rPh>
    <rPh sb="85" eb="87">
      <t>シュヨウ</t>
    </rPh>
    <rPh sb="88" eb="90">
      <t>キカン</t>
    </rPh>
    <rPh sb="90" eb="92">
      <t>カンロ</t>
    </rPh>
    <rPh sb="92" eb="93">
      <t>ナド</t>
    </rPh>
    <rPh sb="97" eb="99">
      <t>コウシン</t>
    </rPh>
    <rPh sb="99" eb="101">
      <t>コウジ</t>
    </rPh>
    <rPh sb="102" eb="104">
      <t>タガク</t>
    </rPh>
    <rPh sb="105" eb="107">
      <t>コウジ</t>
    </rPh>
    <rPh sb="107" eb="109">
      <t>ヒヨウ</t>
    </rPh>
    <rPh sb="110" eb="111">
      <t>ア</t>
    </rPh>
    <rPh sb="118" eb="120">
      <t>コウシン</t>
    </rPh>
    <rPh sb="120" eb="122">
      <t>セッケイ</t>
    </rPh>
    <rPh sb="123" eb="124">
      <t>オコナ</t>
    </rPh>
    <rPh sb="125" eb="127">
      <t>ギシ</t>
    </rPh>
    <rPh sb="128" eb="130">
      <t>ジンイン</t>
    </rPh>
    <rPh sb="130" eb="132">
      <t>フソク</t>
    </rPh>
    <rPh sb="133" eb="135">
      <t>ヨウイン</t>
    </rPh>
    <rPh sb="139" eb="141">
      <t>コウシン</t>
    </rPh>
    <rPh sb="141" eb="143">
      <t>カンロ</t>
    </rPh>
    <rPh sb="143" eb="145">
      <t>エンチョウ</t>
    </rPh>
    <rPh sb="146" eb="147">
      <t>ノ</t>
    </rPh>
    <rPh sb="148" eb="149">
      <t>ナヤ</t>
    </rPh>
    <phoneticPr fontId="4"/>
  </si>
  <si>
    <t>　経常収支比率や料金回収率等の健全性を示す指標は僅かではあるが改善し、流動比率は良好な数値を示しているが、依然として当年度の収支を内部留保資金で賄っている状況である。
　また、令和6年度以降も、労務単価の上昇による委託費用の増加や物価高騰による材料費の増加が懸念されるため、当分は内部留保資金に頼った事業運営が強いられる。
　このような状況から、「桐生市水道事業経営戦略」に基づき、施設のﾀﾞｳﾝｻｲｼﾞﾝｸﾞ等水運用の見直しや適正な水道料金の研究等、収支ギャップ解消のための施策を迅速に実施し、持続可能な事業運営を目指していきたい。</t>
    <rPh sb="1" eb="3">
      <t>ケイジョウ</t>
    </rPh>
    <rPh sb="3" eb="5">
      <t>シュウシ</t>
    </rPh>
    <rPh sb="5" eb="7">
      <t>ヒリツ</t>
    </rPh>
    <rPh sb="8" eb="10">
      <t>リョウキン</t>
    </rPh>
    <rPh sb="10" eb="12">
      <t>カイシュウ</t>
    </rPh>
    <rPh sb="12" eb="13">
      <t>リツ</t>
    </rPh>
    <rPh sb="13" eb="14">
      <t>トウ</t>
    </rPh>
    <rPh sb="15" eb="18">
      <t>ケンゼンセイ</t>
    </rPh>
    <rPh sb="19" eb="20">
      <t>シメ</t>
    </rPh>
    <rPh sb="21" eb="23">
      <t>シヒョウ</t>
    </rPh>
    <rPh sb="24" eb="25">
      <t>ワズ</t>
    </rPh>
    <rPh sb="31" eb="33">
      <t>カイゼン</t>
    </rPh>
    <rPh sb="35" eb="37">
      <t>リュウドウ</t>
    </rPh>
    <rPh sb="37" eb="39">
      <t>ヒリツ</t>
    </rPh>
    <rPh sb="40" eb="42">
      <t>リョウコウ</t>
    </rPh>
    <rPh sb="43" eb="45">
      <t>スウチ</t>
    </rPh>
    <rPh sb="46" eb="47">
      <t>シメ</t>
    </rPh>
    <rPh sb="53" eb="55">
      <t>イゼン</t>
    </rPh>
    <rPh sb="58" eb="61">
      <t>トウネンド</t>
    </rPh>
    <rPh sb="62" eb="64">
      <t>シュウシ</t>
    </rPh>
    <rPh sb="65" eb="67">
      <t>ナイブ</t>
    </rPh>
    <rPh sb="67" eb="69">
      <t>リュウホ</t>
    </rPh>
    <rPh sb="69" eb="71">
      <t>シキン</t>
    </rPh>
    <rPh sb="72" eb="73">
      <t>マカナ</t>
    </rPh>
    <rPh sb="77" eb="79">
      <t>ジョウキョウ</t>
    </rPh>
    <rPh sb="88" eb="90">
      <t>レイワ</t>
    </rPh>
    <rPh sb="91" eb="93">
      <t>ネンド</t>
    </rPh>
    <rPh sb="93" eb="95">
      <t>イコウ</t>
    </rPh>
    <rPh sb="168" eb="170">
      <t>ジョウキョウ</t>
    </rPh>
    <rPh sb="222" eb="224">
      <t>ケンキュウ</t>
    </rPh>
    <rPh sb="224" eb="225">
      <t>トウ</t>
    </rPh>
    <rPh sb="226" eb="228">
      <t>シュウシ</t>
    </rPh>
    <rPh sb="232" eb="234">
      <t>カイショウ</t>
    </rPh>
    <rPh sb="238" eb="240">
      <t>シサク</t>
    </rPh>
    <rPh sb="241" eb="243">
      <t>ジンソク</t>
    </rPh>
    <rPh sb="244" eb="246">
      <t>ジッシ</t>
    </rPh>
    <rPh sb="248" eb="250">
      <t>ジゾク</t>
    </rPh>
    <rPh sb="250" eb="252">
      <t>カノウ</t>
    </rPh>
    <rPh sb="253" eb="255">
      <t>ジギョウ</t>
    </rPh>
    <rPh sb="255" eb="257">
      <t>ウンエイ</t>
    </rPh>
    <rPh sb="258" eb="260">
      <t>メザ</t>
    </rPh>
    <phoneticPr fontId="4"/>
  </si>
  <si>
    <t>①経常収支比率
有収水量の減少に伴い、給水収益は減少したものの、燃料価格の高騰に伴う国の激変緩和対策事業の恩恵を受け動力費が減少し、僅かに改善したが、健全経営の水準とされる100%を下回る結果となった。引き続き経営の効率化を図るとともに適正な料金収入について検討する必要がある。
③流動比率
未払金の減少幅より、現金の減少幅が大きく、当該値は減少したものの、依然高い水準を推移しており、短期の債務に対しての支払い能力がある。
④企業債残高対給水収益比率
企業債の新規発行を抑制したことにより、償還が進み、僅かに数値が改善したが、平均値と比較しても高水準を示しているため、企業債残高減少の対策を講じ、借入と償還の均衡を図る必要がある。
⑤料金回収率　⑥給水原価
給水収益は減少したものの、燃料価格の高騰に伴う国の激変緩和対策事業の恩恵を受け動力費が減少し、僅かに改善したが、費用を給水収益で賄えていないため、更なる経営の健全化を目指すとともに適正な料金収入について検討する必要がある。
⑦施設利用率
平均値を下回るため、効率的な施設運用のために、引き続きﾀﾞｳﾝｻｲｼﾞﾝｸﾞや施設の統廃合を検討する。
⑧有収率
平均値を大幅に下回るのは地形的要素も要因の1つであると考えられるが、引き続き漏水の早期発見と要因判明に向けた調査を実施するとともに、衛星調査等の先進事例を研究し、数値改善に努める。</t>
    <rPh sb="3" eb="5">
      <t>シュウシ</t>
    </rPh>
    <rPh sb="5" eb="7">
      <t>ヒリツ</t>
    </rPh>
    <rPh sb="42" eb="43">
      <t>クニ</t>
    </rPh>
    <rPh sb="44" eb="46">
      <t>ゲキヘン</t>
    </rPh>
    <rPh sb="46" eb="48">
      <t>カンワ</t>
    </rPh>
    <rPh sb="48" eb="50">
      <t>タイサク</t>
    </rPh>
    <rPh sb="50" eb="52">
      <t>ジギョウ</t>
    </rPh>
    <rPh sb="53" eb="55">
      <t>オンケイ</t>
    </rPh>
    <rPh sb="56" eb="57">
      <t>ウ</t>
    </rPh>
    <rPh sb="58" eb="60">
      <t>ドウリョク</t>
    </rPh>
    <rPh sb="66" eb="67">
      <t>ワズ</t>
    </rPh>
    <rPh sb="69" eb="71">
      <t>カイゼン</t>
    </rPh>
    <rPh sb="101" eb="102">
      <t>ヒ</t>
    </rPh>
    <rPh sb="103" eb="104">
      <t>ツヅ</t>
    </rPh>
    <rPh sb="105" eb="107">
      <t>ケイエイ</t>
    </rPh>
    <rPh sb="108" eb="111">
      <t>コウリツカ</t>
    </rPh>
    <rPh sb="112" eb="113">
      <t>ハカ</t>
    </rPh>
    <rPh sb="121" eb="123">
      <t>リョウキン</t>
    </rPh>
    <rPh sb="123" eb="125">
      <t>シュウニュウ</t>
    </rPh>
    <rPh sb="129" eb="131">
      <t>ケントウ</t>
    </rPh>
    <rPh sb="133" eb="135">
      <t>ヒツヨウ</t>
    </rPh>
    <rPh sb="141" eb="143">
      <t>リュウドウ</t>
    </rPh>
    <rPh sb="143" eb="145">
      <t>ヒリツ</t>
    </rPh>
    <rPh sb="152" eb="153">
      <t>ハバ</t>
    </rPh>
    <rPh sb="156" eb="158">
      <t>ゲンキン</t>
    </rPh>
    <rPh sb="159" eb="161">
      <t>ゲンショウ</t>
    </rPh>
    <rPh sb="161" eb="162">
      <t>ハバ</t>
    </rPh>
    <rPh sb="163" eb="164">
      <t>オオ</t>
    </rPh>
    <rPh sb="167" eb="169">
      <t>トウガイ</t>
    </rPh>
    <rPh sb="169" eb="170">
      <t>チ</t>
    </rPh>
    <rPh sb="171" eb="173">
      <t>ゲンショウ</t>
    </rPh>
    <rPh sb="179" eb="181">
      <t>イゼン</t>
    </rPh>
    <rPh sb="181" eb="182">
      <t>タカ</t>
    </rPh>
    <rPh sb="183" eb="185">
      <t>スイジュン</t>
    </rPh>
    <rPh sb="186" eb="188">
      <t>スイイ</t>
    </rPh>
    <rPh sb="193" eb="195">
      <t>タンキ</t>
    </rPh>
    <rPh sb="196" eb="198">
      <t>サイム</t>
    </rPh>
    <rPh sb="199" eb="200">
      <t>タイ</t>
    </rPh>
    <rPh sb="203" eb="205">
      <t>シハラ</t>
    </rPh>
    <rPh sb="206" eb="208">
      <t>ノウリョク</t>
    </rPh>
    <rPh sb="214" eb="216">
      <t>キギョウ</t>
    </rPh>
    <rPh sb="216" eb="217">
      <t>サイ</t>
    </rPh>
    <rPh sb="217" eb="219">
      <t>ザンダカ</t>
    </rPh>
    <rPh sb="219" eb="220">
      <t>タイ</t>
    </rPh>
    <rPh sb="220" eb="222">
      <t>キュウスイ</t>
    </rPh>
    <rPh sb="222" eb="224">
      <t>シュウエキ</t>
    </rPh>
    <rPh sb="224" eb="226">
      <t>ヒリツ</t>
    </rPh>
    <rPh sb="227" eb="229">
      <t>キギョウ</t>
    </rPh>
    <rPh sb="229" eb="230">
      <t>サイ</t>
    </rPh>
    <rPh sb="231" eb="233">
      <t>シンキ</t>
    </rPh>
    <rPh sb="233" eb="235">
      <t>ハッコウ</t>
    </rPh>
    <rPh sb="236" eb="238">
      <t>ヨクセイ</t>
    </rPh>
    <rPh sb="246" eb="248">
      <t>ショウカン</t>
    </rPh>
    <rPh sb="249" eb="250">
      <t>スス</t>
    </rPh>
    <rPh sb="255" eb="257">
      <t>スウチ</t>
    </rPh>
    <rPh sb="258" eb="260">
      <t>カイゼン</t>
    </rPh>
    <rPh sb="264" eb="267">
      <t>ヘイキンチ</t>
    </rPh>
    <rPh sb="268" eb="270">
      <t>ヒカク</t>
    </rPh>
    <rPh sb="273" eb="274">
      <t>タカ</t>
    </rPh>
    <rPh sb="274" eb="276">
      <t>スイジュン</t>
    </rPh>
    <rPh sb="277" eb="278">
      <t>シメ</t>
    </rPh>
    <rPh sb="285" eb="287">
      <t>キギョウ</t>
    </rPh>
    <rPh sb="287" eb="288">
      <t>サイ</t>
    </rPh>
    <rPh sb="288" eb="290">
      <t>ザンダカ</t>
    </rPh>
    <rPh sb="290" eb="292">
      <t>ゲンショウ</t>
    </rPh>
    <rPh sb="293" eb="295">
      <t>タイサク</t>
    </rPh>
    <rPh sb="296" eb="297">
      <t>コウ</t>
    </rPh>
    <rPh sb="299" eb="301">
      <t>カリイレ</t>
    </rPh>
    <rPh sb="302" eb="304">
      <t>ショウカン</t>
    </rPh>
    <rPh sb="305" eb="307">
      <t>キンコウ</t>
    </rPh>
    <rPh sb="308" eb="309">
      <t>ハカ</t>
    </rPh>
    <rPh sb="310" eb="312">
      <t>ヒツヨウ</t>
    </rPh>
    <rPh sb="318" eb="320">
      <t>リョウキン</t>
    </rPh>
    <rPh sb="320" eb="322">
      <t>カイシュウ</t>
    </rPh>
    <rPh sb="322" eb="323">
      <t>リツ</t>
    </rPh>
    <rPh sb="325" eb="327">
      <t>キュウスイ</t>
    </rPh>
    <rPh sb="327" eb="329">
      <t>ゲンカ</t>
    </rPh>
    <rPh sb="330" eb="332">
      <t>キュウスイ</t>
    </rPh>
    <rPh sb="332" eb="334">
      <t>シュウエキ</t>
    </rPh>
    <rPh sb="386" eb="388">
      <t>ヒヨウ</t>
    </rPh>
    <rPh sb="389" eb="391">
      <t>キュウスイ</t>
    </rPh>
    <rPh sb="391" eb="393">
      <t>シュウエキ</t>
    </rPh>
    <rPh sb="394" eb="395">
      <t>マカナ</t>
    </rPh>
    <rPh sb="403" eb="404">
      <t>サラ</t>
    </rPh>
    <rPh sb="406" eb="408">
      <t>ケイエイ</t>
    </rPh>
    <rPh sb="409" eb="412">
      <t>ケンゼンカ</t>
    </rPh>
    <rPh sb="413" eb="415">
      <t>メザ</t>
    </rPh>
    <rPh sb="423" eb="425">
      <t>リョウキン</t>
    </rPh>
    <rPh sb="425" eb="427">
      <t>シュウニュウ</t>
    </rPh>
    <rPh sb="431" eb="433">
      <t>ケントウ</t>
    </rPh>
    <rPh sb="435" eb="437">
      <t>ヒツヨウ</t>
    </rPh>
    <rPh sb="443" eb="445">
      <t>シセツ</t>
    </rPh>
    <rPh sb="445" eb="447">
      <t>リヨウ</t>
    </rPh>
    <rPh sb="447" eb="448">
      <t>リツ</t>
    </rPh>
    <rPh sb="449" eb="452">
      <t>ヘイキンチ</t>
    </rPh>
    <rPh sb="453" eb="455">
      <t>シタマワ</t>
    </rPh>
    <rPh sb="459" eb="462">
      <t>コウリツテキ</t>
    </rPh>
    <rPh sb="463" eb="465">
      <t>シセツ</t>
    </rPh>
    <rPh sb="465" eb="467">
      <t>ウンヨウ</t>
    </rPh>
    <rPh sb="472" eb="473">
      <t>ヒ</t>
    </rPh>
    <rPh sb="474" eb="475">
      <t>ツヅ</t>
    </rPh>
    <rPh sb="488" eb="490">
      <t>シセツ</t>
    </rPh>
    <rPh sb="491" eb="494">
      <t>トウハイゴウ</t>
    </rPh>
    <rPh sb="495" eb="497">
      <t>ケントウ</t>
    </rPh>
    <rPh sb="502" eb="505">
      <t>ユウシュウリツ</t>
    </rPh>
    <rPh sb="506" eb="509">
      <t>ヘイキンチ</t>
    </rPh>
    <rPh sb="510" eb="512">
      <t>オオハバ</t>
    </rPh>
    <rPh sb="513" eb="515">
      <t>シタマワ</t>
    </rPh>
    <rPh sb="518" eb="521">
      <t>チケイテキ</t>
    </rPh>
    <rPh sb="521" eb="523">
      <t>ヨウソ</t>
    </rPh>
    <rPh sb="524" eb="526">
      <t>ヨウイン</t>
    </rPh>
    <rPh sb="533" eb="534">
      <t>カンガ</t>
    </rPh>
    <rPh sb="540" eb="541">
      <t>ヒ</t>
    </rPh>
    <rPh sb="542" eb="543">
      <t>ツヅ</t>
    </rPh>
    <rPh sb="544" eb="546">
      <t>ロウスイ</t>
    </rPh>
    <rPh sb="547" eb="549">
      <t>ソウキ</t>
    </rPh>
    <rPh sb="549" eb="551">
      <t>ハッケン</t>
    </rPh>
    <rPh sb="552" eb="554">
      <t>ヨウイン</t>
    </rPh>
    <rPh sb="554" eb="556">
      <t>ハンメイ</t>
    </rPh>
    <rPh sb="557" eb="558">
      <t>ム</t>
    </rPh>
    <rPh sb="560" eb="562">
      <t>チョウサ</t>
    </rPh>
    <rPh sb="563" eb="565">
      <t>ジッシ</t>
    </rPh>
    <rPh sb="572" eb="574">
      <t>エイセイ</t>
    </rPh>
    <rPh sb="574" eb="576">
      <t>チョウサ</t>
    </rPh>
    <rPh sb="576" eb="577">
      <t>トウ</t>
    </rPh>
    <rPh sb="578" eb="580">
      <t>センシン</t>
    </rPh>
    <rPh sb="580" eb="582">
      <t>ジレイ</t>
    </rPh>
    <rPh sb="583" eb="585">
      <t>ケンキュウ</t>
    </rPh>
    <rPh sb="587" eb="589">
      <t>スウチ</t>
    </rPh>
    <rPh sb="589" eb="591">
      <t>カイゼン</t>
    </rPh>
    <rPh sb="592" eb="593">
      <t>ツト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</si>
</sst>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2">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16" fillId="0" borderId="9"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データ!$ED$6:$EH$6</c:f>
              <c:numCache>
                <c:formatCode>#,##0.00;"△"#,##0.00;"-"</c:formatCode>
                <c:ptCount val="5"/>
                <c:pt idx="0">
                  <c:v>1.1000000000000001</c:v>
                </c:pt>
                <c:pt idx="1">
                  <c:v>0.67</c:v>
                </c:pt>
                <c:pt idx="2">
                  <c:v>0.49</c:v>
                </c:pt>
                <c:pt idx="3">
                  <c:v>0.54</c:v>
                </c:pt>
                <c:pt idx="4">
                  <c:v>0.64</c:v>
                </c:pt>
              </c:numCache>
            </c:numRef>
          </c:val>
          <c:extLst>
            <c:ext xmlns:c16="http://schemas.microsoft.com/office/drawing/2014/chart" uri="{C3380CC4-5D6E-409C-BE32-E72D297353CC}">
              <c16:uniqueId val="{00000000-A0A0-421B-91B0-95222D2095C7}"/>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0.66</c:v>
                </c:pt>
                <c:pt idx="1">
                  <c:v>0.67</c:v>
                </c:pt>
                <c:pt idx="2">
                  <c:v>0.62</c:v>
                </c:pt>
                <c:pt idx="3">
                  <c:v>0.6</c:v>
                </c:pt>
                <c:pt idx="4">
                  <c:v>0.57999999999999996</c:v>
                </c:pt>
              </c:numCache>
            </c:numRef>
          </c:val>
          <c:smooth val="0"/>
          <c:extLst>
            <c:ext xmlns:c16="http://schemas.microsoft.com/office/drawing/2014/chart" uri="{C3380CC4-5D6E-409C-BE32-E72D297353CC}">
              <c16:uniqueId val="{00000001-A0A0-421B-91B0-95222D2095C7}"/>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データ!$CL$6:$CP$6</c:f>
              <c:numCache>
                <c:formatCode>#,##0.00;"△"#,##0.00;"-"</c:formatCode>
                <c:ptCount val="5"/>
                <c:pt idx="0">
                  <c:v>42.79</c:v>
                </c:pt>
                <c:pt idx="1">
                  <c:v>42.44</c:v>
                </c:pt>
                <c:pt idx="2">
                  <c:v>44.53</c:v>
                </c:pt>
                <c:pt idx="3">
                  <c:v>43.36</c:v>
                </c:pt>
                <c:pt idx="4">
                  <c:v>42.97</c:v>
                </c:pt>
              </c:numCache>
            </c:numRef>
          </c:val>
          <c:extLst>
            <c:ext xmlns:c16="http://schemas.microsoft.com/office/drawing/2014/chart" uri="{C3380CC4-5D6E-409C-BE32-E72D297353CC}">
              <c16:uniqueId val="{00000000-64CF-494E-80A6-E635513ECF50}"/>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62.05</c:v>
                </c:pt>
                <c:pt idx="1">
                  <c:v>63.23</c:v>
                </c:pt>
                <c:pt idx="2">
                  <c:v>62.59</c:v>
                </c:pt>
                <c:pt idx="3">
                  <c:v>61.81</c:v>
                </c:pt>
                <c:pt idx="4">
                  <c:v>62.35</c:v>
                </c:pt>
              </c:numCache>
            </c:numRef>
          </c:val>
          <c:smooth val="0"/>
          <c:extLst>
            <c:ext xmlns:c16="http://schemas.microsoft.com/office/drawing/2014/chart" uri="{C3380CC4-5D6E-409C-BE32-E72D297353CC}">
              <c16:uniqueId val="{00000001-64CF-494E-80A6-E635513ECF50}"/>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データ!$CW$6:$DA$6</c:f>
              <c:numCache>
                <c:formatCode>#,##0.00;"△"#,##0.00;"-"</c:formatCode>
                <c:ptCount val="5"/>
                <c:pt idx="0">
                  <c:v>79.709999999999994</c:v>
                </c:pt>
                <c:pt idx="1">
                  <c:v>80.599999999999994</c:v>
                </c:pt>
                <c:pt idx="2">
                  <c:v>79.28</c:v>
                </c:pt>
                <c:pt idx="3">
                  <c:v>79.38</c:v>
                </c:pt>
                <c:pt idx="4">
                  <c:v>78.849999999999994</c:v>
                </c:pt>
              </c:numCache>
            </c:numRef>
          </c:val>
          <c:extLst>
            <c:ext xmlns:c16="http://schemas.microsoft.com/office/drawing/2014/chart" uri="{C3380CC4-5D6E-409C-BE32-E72D297353CC}">
              <c16:uniqueId val="{00000000-D6A9-4EA9-AA7F-18A22516A215}"/>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89.11</c:v>
                </c:pt>
                <c:pt idx="1">
                  <c:v>89.35</c:v>
                </c:pt>
                <c:pt idx="2">
                  <c:v>89.7</c:v>
                </c:pt>
                <c:pt idx="3">
                  <c:v>89.24</c:v>
                </c:pt>
                <c:pt idx="4">
                  <c:v>88.71</c:v>
                </c:pt>
              </c:numCache>
            </c:numRef>
          </c:val>
          <c:smooth val="0"/>
          <c:extLst>
            <c:ext xmlns:c16="http://schemas.microsoft.com/office/drawing/2014/chart" uri="{C3380CC4-5D6E-409C-BE32-E72D297353CC}">
              <c16:uniqueId val="{00000001-D6A9-4EA9-AA7F-18A22516A215}"/>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データ!$X$6:$AB$6</c:f>
              <c:numCache>
                <c:formatCode>#,##0.00;"△"#,##0.00;"-"</c:formatCode>
                <c:ptCount val="5"/>
                <c:pt idx="0">
                  <c:v>115.61</c:v>
                </c:pt>
                <c:pt idx="1">
                  <c:v>112.88</c:v>
                </c:pt>
                <c:pt idx="2">
                  <c:v>102.36</c:v>
                </c:pt>
                <c:pt idx="3">
                  <c:v>96.17</c:v>
                </c:pt>
                <c:pt idx="4">
                  <c:v>99.18</c:v>
                </c:pt>
              </c:numCache>
            </c:numRef>
          </c:val>
          <c:extLst>
            <c:ext xmlns:c16="http://schemas.microsoft.com/office/drawing/2014/chart" uri="{C3380CC4-5D6E-409C-BE32-E72D297353CC}">
              <c16:uniqueId val="{00000000-F700-4BA0-9030-12732486109C}"/>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112.82</c:v>
                </c:pt>
                <c:pt idx="1">
                  <c:v>111.21</c:v>
                </c:pt>
                <c:pt idx="2">
                  <c:v>111.89</c:v>
                </c:pt>
                <c:pt idx="3">
                  <c:v>109.99</c:v>
                </c:pt>
                <c:pt idx="4">
                  <c:v>110.2</c:v>
                </c:pt>
              </c:numCache>
            </c:numRef>
          </c:val>
          <c:smooth val="0"/>
          <c:extLst>
            <c:ext xmlns:c16="http://schemas.microsoft.com/office/drawing/2014/chart" uri="{C3380CC4-5D6E-409C-BE32-E72D297353CC}">
              <c16:uniqueId val="{00000001-F700-4BA0-9030-12732486109C}"/>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データ!$DH$6:$DL$6</c:f>
              <c:numCache>
                <c:formatCode>#,##0.00;"△"#,##0.00;"-"</c:formatCode>
                <c:ptCount val="5"/>
                <c:pt idx="0">
                  <c:v>58.62</c:v>
                </c:pt>
                <c:pt idx="1">
                  <c:v>49.87</c:v>
                </c:pt>
                <c:pt idx="2">
                  <c:v>50.01</c:v>
                </c:pt>
                <c:pt idx="3">
                  <c:v>51.41</c:v>
                </c:pt>
                <c:pt idx="4">
                  <c:v>52.28</c:v>
                </c:pt>
              </c:numCache>
            </c:numRef>
          </c:val>
          <c:extLst>
            <c:ext xmlns:c16="http://schemas.microsoft.com/office/drawing/2014/chart" uri="{C3380CC4-5D6E-409C-BE32-E72D297353CC}">
              <c16:uniqueId val="{00000000-3CB8-4660-9B46-4016DA6FF839}"/>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48.69</c:v>
                </c:pt>
                <c:pt idx="1">
                  <c:v>49.62</c:v>
                </c:pt>
                <c:pt idx="2">
                  <c:v>50.5</c:v>
                </c:pt>
                <c:pt idx="3">
                  <c:v>51.28</c:v>
                </c:pt>
                <c:pt idx="4">
                  <c:v>51.95</c:v>
                </c:pt>
              </c:numCache>
            </c:numRef>
          </c:val>
          <c:smooth val="0"/>
          <c:extLst>
            <c:ext xmlns:c16="http://schemas.microsoft.com/office/drawing/2014/chart" uri="{C3380CC4-5D6E-409C-BE32-E72D297353CC}">
              <c16:uniqueId val="{00000001-3CB8-4660-9B46-4016DA6FF839}"/>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データ!$DS$6:$DW$6</c:f>
              <c:numCache>
                <c:formatCode>#,##0.00;"△"#,##0.00;"-"</c:formatCode>
                <c:ptCount val="5"/>
                <c:pt idx="0">
                  <c:v>23.56</c:v>
                </c:pt>
                <c:pt idx="1">
                  <c:v>24.55</c:v>
                </c:pt>
                <c:pt idx="2">
                  <c:v>25.7</c:v>
                </c:pt>
                <c:pt idx="3">
                  <c:v>26.9</c:v>
                </c:pt>
                <c:pt idx="4">
                  <c:v>26.85</c:v>
                </c:pt>
              </c:numCache>
            </c:numRef>
          </c:val>
          <c:extLst>
            <c:ext xmlns:c16="http://schemas.microsoft.com/office/drawing/2014/chart" uri="{C3380CC4-5D6E-409C-BE32-E72D297353CC}">
              <c16:uniqueId val="{00000000-9A70-4785-AE95-F9604182B0A7}"/>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18.260000000000002</c:v>
                </c:pt>
                <c:pt idx="1">
                  <c:v>19.510000000000002</c:v>
                </c:pt>
                <c:pt idx="2">
                  <c:v>21.19</c:v>
                </c:pt>
                <c:pt idx="3">
                  <c:v>22.64</c:v>
                </c:pt>
                <c:pt idx="4">
                  <c:v>24.49</c:v>
                </c:pt>
              </c:numCache>
            </c:numRef>
          </c:val>
          <c:smooth val="0"/>
          <c:extLst>
            <c:ext xmlns:c16="http://schemas.microsoft.com/office/drawing/2014/chart" uri="{C3380CC4-5D6E-409C-BE32-E72D297353CC}">
              <c16:uniqueId val="{00000001-9A70-4785-AE95-F9604182B0A7}"/>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463-4A2D-8871-3015F5A367AC}"/>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formatCode="#,##0.00;&quot;△&quot;#,##0.00;&quot;-&quot;">
                  <c:v>0.45</c:v>
                </c:pt>
                <c:pt idx="3">
                  <c:v>0</c:v>
                </c:pt>
                <c:pt idx="4" formatCode="#,##0.00;&quot;△&quot;#,##0.00;&quot;-&quot;">
                  <c:v>0.05</c:v>
                </c:pt>
              </c:numCache>
            </c:numRef>
          </c:val>
          <c:smooth val="0"/>
          <c:extLst>
            <c:ext xmlns:c16="http://schemas.microsoft.com/office/drawing/2014/chart" uri="{C3380CC4-5D6E-409C-BE32-E72D297353CC}">
              <c16:uniqueId val="{00000001-4463-4A2D-8871-3015F5A367AC}"/>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データ!$AT$6:$AX$6</c:f>
              <c:numCache>
                <c:formatCode>#,##0.00;"△"#,##0.00;"-"</c:formatCode>
                <c:ptCount val="5"/>
                <c:pt idx="0">
                  <c:v>1046.83</c:v>
                </c:pt>
                <c:pt idx="1">
                  <c:v>877.42</c:v>
                </c:pt>
                <c:pt idx="2">
                  <c:v>678.24</c:v>
                </c:pt>
                <c:pt idx="3">
                  <c:v>780.37</c:v>
                </c:pt>
                <c:pt idx="4">
                  <c:v>750.69</c:v>
                </c:pt>
              </c:numCache>
            </c:numRef>
          </c:val>
          <c:extLst>
            <c:ext xmlns:c16="http://schemas.microsoft.com/office/drawing/2014/chart" uri="{C3380CC4-5D6E-409C-BE32-E72D297353CC}">
              <c16:uniqueId val="{00000000-0335-4535-85D1-A94017FFD948}"/>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358.91</c:v>
                </c:pt>
                <c:pt idx="1">
                  <c:v>360.96</c:v>
                </c:pt>
                <c:pt idx="2">
                  <c:v>351.29</c:v>
                </c:pt>
                <c:pt idx="3">
                  <c:v>364.24</c:v>
                </c:pt>
                <c:pt idx="4">
                  <c:v>369.82</c:v>
                </c:pt>
              </c:numCache>
            </c:numRef>
          </c:val>
          <c:smooth val="0"/>
          <c:extLst>
            <c:ext xmlns:c16="http://schemas.microsoft.com/office/drawing/2014/chart" uri="{C3380CC4-5D6E-409C-BE32-E72D297353CC}">
              <c16:uniqueId val="{00000001-0335-4535-85D1-A94017FFD948}"/>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データ!$BE$6:$BI$6</c:f>
              <c:numCache>
                <c:formatCode>#,##0.00;"△"#,##0.00;"-"</c:formatCode>
                <c:ptCount val="5"/>
                <c:pt idx="0">
                  <c:v>336.92</c:v>
                </c:pt>
                <c:pt idx="1">
                  <c:v>354.62</c:v>
                </c:pt>
                <c:pt idx="2">
                  <c:v>357.65</c:v>
                </c:pt>
                <c:pt idx="3">
                  <c:v>351.85</c:v>
                </c:pt>
                <c:pt idx="4">
                  <c:v>342.17</c:v>
                </c:pt>
              </c:numCache>
            </c:numRef>
          </c:val>
          <c:extLst>
            <c:ext xmlns:c16="http://schemas.microsoft.com/office/drawing/2014/chart" uri="{C3380CC4-5D6E-409C-BE32-E72D297353CC}">
              <c16:uniqueId val="{00000000-F408-4366-96FA-5C743ACB2D95}"/>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247.27</c:v>
                </c:pt>
                <c:pt idx="1">
                  <c:v>239.18</c:v>
                </c:pt>
                <c:pt idx="2">
                  <c:v>236.29</c:v>
                </c:pt>
                <c:pt idx="3">
                  <c:v>238.77</c:v>
                </c:pt>
                <c:pt idx="4">
                  <c:v>218.57</c:v>
                </c:pt>
              </c:numCache>
            </c:numRef>
          </c:val>
          <c:smooth val="0"/>
          <c:extLst>
            <c:ext xmlns:c16="http://schemas.microsoft.com/office/drawing/2014/chart" uri="{C3380CC4-5D6E-409C-BE32-E72D297353CC}">
              <c16:uniqueId val="{00000001-F408-4366-96FA-5C743ACB2D95}"/>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データ!$BP$6:$BT$6</c:f>
              <c:numCache>
                <c:formatCode>#,##0.00;"△"#,##0.00;"-"</c:formatCode>
                <c:ptCount val="5"/>
                <c:pt idx="0">
                  <c:v>114</c:v>
                </c:pt>
                <c:pt idx="1">
                  <c:v>110.75</c:v>
                </c:pt>
                <c:pt idx="2">
                  <c:v>98.95</c:v>
                </c:pt>
                <c:pt idx="3">
                  <c:v>92.38</c:v>
                </c:pt>
                <c:pt idx="4">
                  <c:v>95.42</c:v>
                </c:pt>
              </c:numCache>
            </c:numRef>
          </c:val>
          <c:extLst>
            <c:ext xmlns:c16="http://schemas.microsoft.com/office/drawing/2014/chart" uri="{C3380CC4-5D6E-409C-BE32-E72D297353CC}">
              <c16:uniqueId val="{00000000-2A07-46C5-9233-1F329655B2B7}"/>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105.34</c:v>
                </c:pt>
                <c:pt idx="1">
                  <c:v>101.89</c:v>
                </c:pt>
                <c:pt idx="2">
                  <c:v>104.33</c:v>
                </c:pt>
                <c:pt idx="3">
                  <c:v>98.85</c:v>
                </c:pt>
                <c:pt idx="4">
                  <c:v>101.78</c:v>
                </c:pt>
              </c:numCache>
            </c:numRef>
          </c:val>
          <c:smooth val="0"/>
          <c:extLst>
            <c:ext xmlns:c16="http://schemas.microsoft.com/office/drawing/2014/chart" uri="{C3380CC4-5D6E-409C-BE32-E72D297353CC}">
              <c16:uniqueId val="{00000001-2A07-46C5-9233-1F329655B2B7}"/>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データ!$CA$6:$CE$6</c:f>
              <c:numCache>
                <c:formatCode>#,##0.00;"△"#,##0.00;"-"</c:formatCode>
                <c:ptCount val="5"/>
                <c:pt idx="0">
                  <c:v>127.16</c:v>
                </c:pt>
                <c:pt idx="1">
                  <c:v>130.77000000000001</c:v>
                </c:pt>
                <c:pt idx="2">
                  <c:v>147.26</c:v>
                </c:pt>
                <c:pt idx="3">
                  <c:v>158.59</c:v>
                </c:pt>
                <c:pt idx="4">
                  <c:v>154.08000000000001</c:v>
                </c:pt>
              </c:numCache>
            </c:numRef>
          </c:val>
          <c:extLst>
            <c:ext xmlns:c16="http://schemas.microsoft.com/office/drawing/2014/chart" uri="{C3380CC4-5D6E-409C-BE32-E72D297353CC}">
              <c16:uniqueId val="{00000000-4256-4103-8756-AF2F5F35C203}"/>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159.6</c:v>
                </c:pt>
                <c:pt idx="1">
                  <c:v>156.32</c:v>
                </c:pt>
                <c:pt idx="2">
                  <c:v>157.4</c:v>
                </c:pt>
                <c:pt idx="3">
                  <c:v>162.61000000000001</c:v>
                </c:pt>
                <c:pt idx="4">
                  <c:v>163.94</c:v>
                </c:pt>
              </c:numCache>
            </c:numRef>
          </c:val>
          <c:smooth val="0"/>
          <c:extLst>
            <c:ext xmlns:c16="http://schemas.microsoft.com/office/drawing/2014/chart" uri="{C3380CC4-5D6E-409C-BE32-E72D297353CC}">
              <c16:uniqueId val="{00000001-4256-4103-8756-AF2F5F35C203}"/>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【108.24】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【89.42】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【59.81】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【177.56】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【52.02】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【25.37】</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328125" defaultRowHeight="13" x14ac:dyDescent="0.2"/>
  <cols>
    <col min="1" max="1" width="2.6328125" customWidth="1"/>
    <col min="2" max="62" width="3.90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2">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2">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1" t="str">
        <f>データ!H6</f>
        <v>群馬県　桐生市</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2">
      <c r="A8" s="2"/>
      <c r="B8" s="40" t="str">
        <f>データ!$I$6</f>
        <v>法適用</v>
      </c>
      <c r="C8" s="41"/>
      <c r="D8" s="41"/>
      <c r="E8" s="41"/>
      <c r="F8" s="41"/>
      <c r="G8" s="41"/>
      <c r="H8" s="41"/>
      <c r="I8" s="40" t="str">
        <f>データ!$J$6</f>
        <v>水道事業</v>
      </c>
      <c r="J8" s="41"/>
      <c r="K8" s="41"/>
      <c r="L8" s="41"/>
      <c r="M8" s="41"/>
      <c r="N8" s="41"/>
      <c r="O8" s="42"/>
      <c r="P8" s="43" t="str">
        <f>データ!$K$6</f>
        <v>末端給水事業</v>
      </c>
      <c r="Q8" s="43"/>
      <c r="R8" s="43"/>
      <c r="S8" s="43"/>
      <c r="T8" s="43"/>
      <c r="U8" s="43"/>
      <c r="V8" s="43"/>
      <c r="W8" s="43" t="str">
        <f>データ!$L$6</f>
        <v>A3</v>
      </c>
      <c r="X8" s="43"/>
      <c r="Y8" s="43"/>
      <c r="Z8" s="43"/>
      <c r="AA8" s="43"/>
      <c r="AB8" s="43"/>
      <c r="AC8" s="43"/>
      <c r="AD8" s="43" t="str">
        <f>データ!$M$6</f>
        <v>非設置</v>
      </c>
      <c r="AE8" s="43"/>
      <c r="AF8" s="43"/>
      <c r="AG8" s="43"/>
      <c r="AH8" s="43"/>
      <c r="AI8" s="43"/>
      <c r="AJ8" s="43"/>
      <c r="AK8" s="2"/>
      <c r="AL8" s="44">
        <f>データ!$R$6</f>
        <v>102988</v>
      </c>
      <c r="AM8" s="44"/>
      <c r="AN8" s="44"/>
      <c r="AO8" s="44"/>
      <c r="AP8" s="44"/>
      <c r="AQ8" s="44"/>
      <c r="AR8" s="44"/>
      <c r="AS8" s="44"/>
      <c r="AT8" s="45">
        <f>データ!$S$6</f>
        <v>274.45</v>
      </c>
      <c r="AU8" s="46"/>
      <c r="AV8" s="46"/>
      <c r="AW8" s="46"/>
      <c r="AX8" s="46"/>
      <c r="AY8" s="46"/>
      <c r="AZ8" s="46"/>
      <c r="BA8" s="46"/>
      <c r="BB8" s="47">
        <f>データ!$T$6</f>
        <v>375.25</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2">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2">
      <c r="A10" s="2"/>
      <c r="B10" s="45" t="str">
        <f>データ!$N$6</f>
        <v>-</v>
      </c>
      <c r="C10" s="46"/>
      <c r="D10" s="46"/>
      <c r="E10" s="46"/>
      <c r="F10" s="46"/>
      <c r="G10" s="46"/>
      <c r="H10" s="46"/>
      <c r="I10" s="45">
        <f>データ!$O$6</f>
        <v>74.77</v>
      </c>
      <c r="J10" s="46"/>
      <c r="K10" s="46"/>
      <c r="L10" s="46"/>
      <c r="M10" s="46"/>
      <c r="N10" s="46"/>
      <c r="O10" s="80"/>
      <c r="P10" s="47">
        <f>データ!$P$6</f>
        <v>99.77</v>
      </c>
      <c r="Q10" s="47"/>
      <c r="R10" s="47"/>
      <c r="S10" s="47"/>
      <c r="T10" s="47"/>
      <c r="U10" s="47"/>
      <c r="V10" s="47"/>
      <c r="W10" s="44">
        <f>データ!$Q$6</f>
        <v>2585</v>
      </c>
      <c r="X10" s="44"/>
      <c r="Y10" s="44"/>
      <c r="Z10" s="44"/>
      <c r="AA10" s="44"/>
      <c r="AB10" s="44"/>
      <c r="AC10" s="44"/>
      <c r="AD10" s="2"/>
      <c r="AE10" s="2"/>
      <c r="AF10" s="2"/>
      <c r="AG10" s="2"/>
      <c r="AH10" s="2"/>
      <c r="AI10" s="2"/>
      <c r="AJ10" s="2"/>
      <c r="AK10" s="2"/>
      <c r="AL10" s="44">
        <f>データ!$U$6</f>
        <v>102097</v>
      </c>
      <c r="AM10" s="44"/>
      <c r="AN10" s="44"/>
      <c r="AO10" s="44"/>
      <c r="AP10" s="44"/>
      <c r="AQ10" s="44"/>
      <c r="AR10" s="44"/>
      <c r="AS10" s="44"/>
      <c r="AT10" s="45">
        <f>データ!$V$6</f>
        <v>95.04</v>
      </c>
      <c r="AU10" s="46"/>
      <c r="AV10" s="46"/>
      <c r="AW10" s="46"/>
      <c r="AX10" s="46"/>
      <c r="AY10" s="46"/>
      <c r="AZ10" s="46"/>
      <c r="BA10" s="46"/>
      <c r="BB10" s="47">
        <f>データ!$W$6</f>
        <v>1074.25</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2">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2">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81" t="s">
        <v>111</v>
      </c>
      <c r="BM16" s="82"/>
      <c r="BN16" s="82"/>
      <c r="BO16" s="82"/>
      <c r="BP16" s="82"/>
      <c r="BQ16" s="82"/>
      <c r="BR16" s="82"/>
      <c r="BS16" s="82"/>
      <c r="BT16" s="82"/>
      <c r="BU16" s="82"/>
      <c r="BV16" s="82"/>
      <c r="BW16" s="82"/>
      <c r="BX16" s="82"/>
      <c r="BY16" s="82"/>
      <c r="BZ16" s="83"/>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81"/>
      <c r="BM17" s="82"/>
      <c r="BN17" s="82"/>
      <c r="BO17" s="82"/>
      <c r="BP17" s="82"/>
      <c r="BQ17" s="82"/>
      <c r="BR17" s="82"/>
      <c r="BS17" s="82"/>
      <c r="BT17" s="82"/>
      <c r="BU17" s="82"/>
      <c r="BV17" s="82"/>
      <c r="BW17" s="82"/>
      <c r="BX17" s="82"/>
      <c r="BY17" s="82"/>
      <c r="BZ17" s="83"/>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81"/>
      <c r="BM18" s="82"/>
      <c r="BN18" s="82"/>
      <c r="BO18" s="82"/>
      <c r="BP18" s="82"/>
      <c r="BQ18" s="82"/>
      <c r="BR18" s="82"/>
      <c r="BS18" s="82"/>
      <c r="BT18" s="82"/>
      <c r="BU18" s="82"/>
      <c r="BV18" s="82"/>
      <c r="BW18" s="82"/>
      <c r="BX18" s="82"/>
      <c r="BY18" s="82"/>
      <c r="BZ18" s="83"/>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81"/>
      <c r="BM19" s="82"/>
      <c r="BN19" s="82"/>
      <c r="BO19" s="82"/>
      <c r="BP19" s="82"/>
      <c r="BQ19" s="82"/>
      <c r="BR19" s="82"/>
      <c r="BS19" s="82"/>
      <c r="BT19" s="82"/>
      <c r="BU19" s="82"/>
      <c r="BV19" s="82"/>
      <c r="BW19" s="82"/>
      <c r="BX19" s="82"/>
      <c r="BY19" s="82"/>
      <c r="BZ19" s="83"/>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81"/>
      <c r="BM20" s="82"/>
      <c r="BN20" s="82"/>
      <c r="BO20" s="82"/>
      <c r="BP20" s="82"/>
      <c r="BQ20" s="82"/>
      <c r="BR20" s="82"/>
      <c r="BS20" s="82"/>
      <c r="BT20" s="82"/>
      <c r="BU20" s="82"/>
      <c r="BV20" s="82"/>
      <c r="BW20" s="82"/>
      <c r="BX20" s="82"/>
      <c r="BY20" s="82"/>
      <c r="BZ20" s="83"/>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81"/>
      <c r="BM21" s="82"/>
      <c r="BN21" s="82"/>
      <c r="BO21" s="82"/>
      <c r="BP21" s="82"/>
      <c r="BQ21" s="82"/>
      <c r="BR21" s="82"/>
      <c r="BS21" s="82"/>
      <c r="BT21" s="82"/>
      <c r="BU21" s="82"/>
      <c r="BV21" s="82"/>
      <c r="BW21" s="82"/>
      <c r="BX21" s="82"/>
      <c r="BY21" s="82"/>
      <c r="BZ21" s="83"/>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81"/>
      <c r="BM22" s="82"/>
      <c r="BN22" s="82"/>
      <c r="BO22" s="82"/>
      <c r="BP22" s="82"/>
      <c r="BQ22" s="82"/>
      <c r="BR22" s="82"/>
      <c r="BS22" s="82"/>
      <c r="BT22" s="82"/>
      <c r="BU22" s="82"/>
      <c r="BV22" s="82"/>
      <c r="BW22" s="82"/>
      <c r="BX22" s="82"/>
      <c r="BY22" s="82"/>
      <c r="BZ22" s="83"/>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81"/>
      <c r="BM23" s="82"/>
      <c r="BN23" s="82"/>
      <c r="BO23" s="82"/>
      <c r="BP23" s="82"/>
      <c r="BQ23" s="82"/>
      <c r="BR23" s="82"/>
      <c r="BS23" s="82"/>
      <c r="BT23" s="82"/>
      <c r="BU23" s="82"/>
      <c r="BV23" s="82"/>
      <c r="BW23" s="82"/>
      <c r="BX23" s="82"/>
      <c r="BY23" s="82"/>
      <c r="BZ23" s="83"/>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81"/>
      <c r="BM24" s="82"/>
      <c r="BN24" s="82"/>
      <c r="BO24" s="82"/>
      <c r="BP24" s="82"/>
      <c r="BQ24" s="82"/>
      <c r="BR24" s="82"/>
      <c r="BS24" s="82"/>
      <c r="BT24" s="82"/>
      <c r="BU24" s="82"/>
      <c r="BV24" s="82"/>
      <c r="BW24" s="82"/>
      <c r="BX24" s="82"/>
      <c r="BY24" s="82"/>
      <c r="BZ24" s="83"/>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81"/>
      <c r="BM25" s="82"/>
      <c r="BN25" s="82"/>
      <c r="BO25" s="82"/>
      <c r="BP25" s="82"/>
      <c r="BQ25" s="82"/>
      <c r="BR25" s="82"/>
      <c r="BS25" s="82"/>
      <c r="BT25" s="82"/>
      <c r="BU25" s="82"/>
      <c r="BV25" s="82"/>
      <c r="BW25" s="82"/>
      <c r="BX25" s="82"/>
      <c r="BY25" s="82"/>
      <c r="BZ25" s="83"/>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81"/>
      <c r="BM26" s="82"/>
      <c r="BN26" s="82"/>
      <c r="BO26" s="82"/>
      <c r="BP26" s="82"/>
      <c r="BQ26" s="82"/>
      <c r="BR26" s="82"/>
      <c r="BS26" s="82"/>
      <c r="BT26" s="82"/>
      <c r="BU26" s="82"/>
      <c r="BV26" s="82"/>
      <c r="BW26" s="82"/>
      <c r="BX26" s="82"/>
      <c r="BY26" s="82"/>
      <c r="BZ26" s="83"/>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81"/>
      <c r="BM27" s="82"/>
      <c r="BN27" s="82"/>
      <c r="BO27" s="82"/>
      <c r="BP27" s="82"/>
      <c r="BQ27" s="82"/>
      <c r="BR27" s="82"/>
      <c r="BS27" s="82"/>
      <c r="BT27" s="82"/>
      <c r="BU27" s="82"/>
      <c r="BV27" s="82"/>
      <c r="BW27" s="82"/>
      <c r="BX27" s="82"/>
      <c r="BY27" s="82"/>
      <c r="BZ27" s="83"/>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81"/>
      <c r="BM28" s="82"/>
      <c r="BN28" s="82"/>
      <c r="BO28" s="82"/>
      <c r="BP28" s="82"/>
      <c r="BQ28" s="82"/>
      <c r="BR28" s="82"/>
      <c r="BS28" s="82"/>
      <c r="BT28" s="82"/>
      <c r="BU28" s="82"/>
      <c r="BV28" s="82"/>
      <c r="BW28" s="82"/>
      <c r="BX28" s="82"/>
      <c r="BY28" s="82"/>
      <c r="BZ28" s="83"/>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81"/>
      <c r="BM29" s="82"/>
      <c r="BN29" s="82"/>
      <c r="BO29" s="82"/>
      <c r="BP29" s="82"/>
      <c r="BQ29" s="82"/>
      <c r="BR29" s="82"/>
      <c r="BS29" s="82"/>
      <c r="BT29" s="82"/>
      <c r="BU29" s="82"/>
      <c r="BV29" s="82"/>
      <c r="BW29" s="82"/>
      <c r="BX29" s="82"/>
      <c r="BY29" s="82"/>
      <c r="BZ29" s="83"/>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81"/>
      <c r="BM30" s="82"/>
      <c r="BN30" s="82"/>
      <c r="BO30" s="82"/>
      <c r="BP30" s="82"/>
      <c r="BQ30" s="82"/>
      <c r="BR30" s="82"/>
      <c r="BS30" s="82"/>
      <c r="BT30" s="82"/>
      <c r="BU30" s="82"/>
      <c r="BV30" s="82"/>
      <c r="BW30" s="82"/>
      <c r="BX30" s="82"/>
      <c r="BY30" s="82"/>
      <c r="BZ30" s="83"/>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81"/>
      <c r="BM31" s="82"/>
      <c r="BN31" s="82"/>
      <c r="BO31" s="82"/>
      <c r="BP31" s="82"/>
      <c r="BQ31" s="82"/>
      <c r="BR31" s="82"/>
      <c r="BS31" s="82"/>
      <c r="BT31" s="82"/>
      <c r="BU31" s="82"/>
      <c r="BV31" s="82"/>
      <c r="BW31" s="82"/>
      <c r="BX31" s="82"/>
      <c r="BY31" s="82"/>
      <c r="BZ31" s="83"/>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81"/>
      <c r="BM32" s="82"/>
      <c r="BN32" s="82"/>
      <c r="BO32" s="82"/>
      <c r="BP32" s="82"/>
      <c r="BQ32" s="82"/>
      <c r="BR32" s="82"/>
      <c r="BS32" s="82"/>
      <c r="BT32" s="82"/>
      <c r="BU32" s="82"/>
      <c r="BV32" s="82"/>
      <c r="BW32" s="82"/>
      <c r="BX32" s="82"/>
      <c r="BY32" s="82"/>
      <c r="BZ32" s="83"/>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81"/>
      <c r="BM33" s="82"/>
      <c r="BN33" s="82"/>
      <c r="BO33" s="82"/>
      <c r="BP33" s="82"/>
      <c r="BQ33" s="82"/>
      <c r="BR33" s="82"/>
      <c r="BS33" s="82"/>
      <c r="BT33" s="82"/>
      <c r="BU33" s="82"/>
      <c r="BV33" s="82"/>
      <c r="BW33" s="82"/>
      <c r="BX33" s="82"/>
      <c r="BY33" s="82"/>
      <c r="BZ33" s="83"/>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81"/>
      <c r="BM34" s="82"/>
      <c r="BN34" s="82"/>
      <c r="BO34" s="82"/>
      <c r="BP34" s="82"/>
      <c r="BQ34" s="82"/>
      <c r="BR34" s="82"/>
      <c r="BS34" s="82"/>
      <c r="BT34" s="82"/>
      <c r="BU34" s="82"/>
      <c r="BV34" s="82"/>
      <c r="BW34" s="82"/>
      <c r="BX34" s="82"/>
      <c r="BY34" s="82"/>
      <c r="BZ34" s="83"/>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81"/>
      <c r="BM35" s="82"/>
      <c r="BN35" s="82"/>
      <c r="BO35" s="82"/>
      <c r="BP35" s="82"/>
      <c r="BQ35" s="82"/>
      <c r="BR35" s="82"/>
      <c r="BS35" s="82"/>
      <c r="BT35" s="82"/>
      <c r="BU35" s="82"/>
      <c r="BV35" s="82"/>
      <c r="BW35" s="82"/>
      <c r="BX35" s="82"/>
      <c r="BY35" s="82"/>
      <c r="BZ35" s="83"/>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81"/>
      <c r="BM36" s="82"/>
      <c r="BN36" s="82"/>
      <c r="BO36" s="82"/>
      <c r="BP36" s="82"/>
      <c r="BQ36" s="82"/>
      <c r="BR36" s="82"/>
      <c r="BS36" s="82"/>
      <c r="BT36" s="82"/>
      <c r="BU36" s="82"/>
      <c r="BV36" s="82"/>
      <c r="BW36" s="82"/>
      <c r="BX36" s="82"/>
      <c r="BY36" s="82"/>
      <c r="BZ36" s="83"/>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81"/>
      <c r="BM37" s="82"/>
      <c r="BN37" s="82"/>
      <c r="BO37" s="82"/>
      <c r="BP37" s="82"/>
      <c r="BQ37" s="82"/>
      <c r="BR37" s="82"/>
      <c r="BS37" s="82"/>
      <c r="BT37" s="82"/>
      <c r="BU37" s="82"/>
      <c r="BV37" s="82"/>
      <c r="BW37" s="82"/>
      <c r="BX37" s="82"/>
      <c r="BY37" s="82"/>
      <c r="BZ37" s="83"/>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81"/>
      <c r="BM38" s="82"/>
      <c r="BN38" s="82"/>
      <c r="BO38" s="82"/>
      <c r="BP38" s="82"/>
      <c r="BQ38" s="82"/>
      <c r="BR38" s="82"/>
      <c r="BS38" s="82"/>
      <c r="BT38" s="82"/>
      <c r="BU38" s="82"/>
      <c r="BV38" s="82"/>
      <c r="BW38" s="82"/>
      <c r="BX38" s="82"/>
      <c r="BY38" s="82"/>
      <c r="BZ38" s="83"/>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81"/>
      <c r="BM39" s="82"/>
      <c r="BN39" s="82"/>
      <c r="BO39" s="82"/>
      <c r="BP39" s="82"/>
      <c r="BQ39" s="82"/>
      <c r="BR39" s="82"/>
      <c r="BS39" s="82"/>
      <c r="BT39" s="82"/>
      <c r="BU39" s="82"/>
      <c r="BV39" s="82"/>
      <c r="BW39" s="82"/>
      <c r="BX39" s="82"/>
      <c r="BY39" s="82"/>
      <c r="BZ39" s="83"/>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81"/>
      <c r="BM40" s="82"/>
      <c r="BN40" s="82"/>
      <c r="BO40" s="82"/>
      <c r="BP40" s="82"/>
      <c r="BQ40" s="82"/>
      <c r="BR40" s="82"/>
      <c r="BS40" s="82"/>
      <c r="BT40" s="82"/>
      <c r="BU40" s="82"/>
      <c r="BV40" s="82"/>
      <c r="BW40" s="82"/>
      <c r="BX40" s="82"/>
      <c r="BY40" s="82"/>
      <c r="BZ40" s="83"/>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81"/>
      <c r="BM41" s="82"/>
      <c r="BN41" s="82"/>
      <c r="BO41" s="82"/>
      <c r="BP41" s="82"/>
      <c r="BQ41" s="82"/>
      <c r="BR41" s="82"/>
      <c r="BS41" s="82"/>
      <c r="BT41" s="82"/>
      <c r="BU41" s="82"/>
      <c r="BV41" s="82"/>
      <c r="BW41" s="82"/>
      <c r="BX41" s="82"/>
      <c r="BY41" s="82"/>
      <c r="BZ41" s="83"/>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81"/>
      <c r="BM42" s="82"/>
      <c r="BN42" s="82"/>
      <c r="BO42" s="82"/>
      <c r="BP42" s="82"/>
      <c r="BQ42" s="82"/>
      <c r="BR42" s="82"/>
      <c r="BS42" s="82"/>
      <c r="BT42" s="82"/>
      <c r="BU42" s="82"/>
      <c r="BV42" s="82"/>
      <c r="BW42" s="82"/>
      <c r="BX42" s="82"/>
      <c r="BY42" s="82"/>
      <c r="BZ42" s="83"/>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81"/>
      <c r="BM43" s="82"/>
      <c r="BN43" s="82"/>
      <c r="BO43" s="82"/>
      <c r="BP43" s="82"/>
      <c r="BQ43" s="82"/>
      <c r="BR43" s="82"/>
      <c r="BS43" s="82"/>
      <c r="BT43" s="82"/>
      <c r="BU43" s="82"/>
      <c r="BV43" s="82"/>
      <c r="BW43" s="82"/>
      <c r="BX43" s="82"/>
      <c r="BY43" s="82"/>
      <c r="BZ43" s="83"/>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1"/>
      <c r="BM44" s="82"/>
      <c r="BN44" s="82"/>
      <c r="BO44" s="82"/>
      <c r="BP44" s="82"/>
      <c r="BQ44" s="82"/>
      <c r="BR44" s="82"/>
      <c r="BS44" s="82"/>
      <c r="BT44" s="82"/>
      <c r="BU44" s="82"/>
      <c r="BV44" s="82"/>
      <c r="BW44" s="82"/>
      <c r="BX44" s="82"/>
      <c r="BY44" s="82"/>
      <c r="BZ44" s="83"/>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109</v>
      </c>
      <c r="BM47" s="57"/>
      <c r="BN47" s="57"/>
      <c r="BO47" s="57"/>
      <c r="BP47" s="57"/>
      <c r="BQ47" s="57"/>
      <c r="BR47" s="57"/>
      <c r="BS47" s="57"/>
      <c r="BT47" s="57"/>
      <c r="BU47" s="57"/>
      <c r="BV47" s="57"/>
      <c r="BW47" s="57"/>
      <c r="BX47" s="57"/>
      <c r="BY47" s="57"/>
      <c r="BZ47" s="58"/>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2">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5" customHeight="1" x14ac:dyDescent="0.2">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110</v>
      </c>
      <c r="BM66" s="57"/>
      <c r="BN66" s="57"/>
      <c r="BO66" s="57"/>
      <c r="BP66" s="57"/>
      <c r="BQ66" s="57"/>
      <c r="BR66" s="57"/>
      <c r="BS66" s="57"/>
      <c r="BT66" s="57"/>
      <c r="BU66" s="57"/>
      <c r="BV66" s="57"/>
      <c r="BW66" s="57"/>
      <c r="BX66" s="57"/>
      <c r="BY66" s="57"/>
      <c r="BZ66" s="58"/>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【108.24】</v>
      </c>
      <c r="F85" s="13" t="str">
        <f>データ!AS6</f>
        <v>【1.50】</v>
      </c>
      <c r="G85" s="13" t="str">
        <f>データ!BD6</f>
        <v>【243.36】</v>
      </c>
      <c r="H85" s="13" t="str">
        <f>データ!BO6</f>
        <v>【265.93】</v>
      </c>
      <c r="I85" s="13" t="str">
        <f>データ!BZ6</f>
        <v>【97.82】</v>
      </c>
      <c r="J85" s="13" t="str">
        <f>データ!CK6</f>
        <v>【177.56】</v>
      </c>
      <c r="K85" s="13" t="str">
        <f>データ!CV6</f>
        <v>【59.81】</v>
      </c>
      <c r="L85" s="13" t="str">
        <f>データ!DG6</f>
        <v>【89.42】</v>
      </c>
      <c r="M85" s="13" t="str">
        <f>データ!DR6</f>
        <v>【52.02】</v>
      </c>
      <c r="N85" s="13" t="str">
        <f>データ!EC6</f>
        <v>【25.37】</v>
      </c>
      <c r="O85" s="13" t="str">
        <f>データ!EN6</f>
        <v>【0.62】</v>
      </c>
    </row>
  </sheetData>
  <sheetProtection algorithmName="SHA-512" hashValue="666ll9zO1HrF9nJytPV0NpR0sJoLHOWznfg3nR98PrZPOig6bBqgPDVNzexHi4jXkgZO3dpFAOLFhjMfaUch1A==" saltValue="H1AYXpCuKk0SMdATIDHBJg=="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 x14ac:dyDescent="0.2"/>
  <cols>
    <col min="2" max="144" width="11.9062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5" t="s">
        <v>50</v>
      </c>
      <c r="I3" s="86"/>
      <c r="J3" s="86"/>
      <c r="K3" s="86"/>
      <c r="L3" s="86"/>
      <c r="M3" s="86"/>
      <c r="N3" s="86"/>
      <c r="O3" s="86"/>
      <c r="P3" s="86"/>
      <c r="Q3" s="86"/>
      <c r="R3" s="86"/>
      <c r="S3" s="86"/>
      <c r="T3" s="86"/>
      <c r="U3" s="86"/>
      <c r="V3" s="86"/>
      <c r="W3" s="87"/>
      <c r="X3" s="91" t="s">
        <v>51</v>
      </c>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c r="CA3" s="84"/>
      <c r="CB3" s="84"/>
      <c r="CC3" s="84"/>
      <c r="CD3" s="84"/>
      <c r="CE3" s="84"/>
      <c r="CF3" s="84"/>
      <c r="CG3" s="84"/>
      <c r="CH3" s="84"/>
      <c r="CI3" s="84"/>
      <c r="CJ3" s="84"/>
      <c r="CK3" s="84"/>
      <c r="CL3" s="84"/>
      <c r="CM3" s="84"/>
      <c r="CN3" s="84"/>
      <c r="CO3" s="84"/>
      <c r="CP3" s="84"/>
      <c r="CQ3" s="84"/>
      <c r="CR3" s="84"/>
      <c r="CS3" s="84"/>
      <c r="CT3" s="84"/>
      <c r="CU3" s="84"/>
      <c r="CV3" s="84"/>
      <c r="CW3" s="84"/>
      <c r="CX3" s="84"/>
      <c r="CY3" s="84"/>
      <c r="CZ3" s="84"/>
      <c r="DA3" s="84"/>
      <c r="DB3" s="84"/>
      <c r="DC3" s="84"/>
      <c r="DD3" s="84"/>
      <c r="DE3" s="84"/>
      <c r="DF3" s="84"/>
      <c r="DG3" s="84"/>
      <c r="DH3" s="84" t="s">
        <v>52</v>
      </c>
      <c r="DI3" s="84"/>
      <c r="DJ3" s="84"/>
      <c r="DK3" s="84"/>
      <c r="DL3" s="84"/>
      <c r="DM3" s="84"/>
      <c r="DN3" s="84"/>
      <c r="DO3" s="84"/>
      <c r="DP3" s="84"/>
      <c r="DQ3" s="84"/>
      <c r="DR3" s="84"/>
      <c r="DS3" s="84"/>
      <c r="DT3" s="84"/>
      <c r="DU3" s="84"/>
      <c r="DV3" s="84"/>
      <c r="DW3" s="84"/>
      <c r="DX3" s="84"/>
      <c r="DY3" s="84"/>
      <c r="DZ3" s="84"/>
      <c r="EA3" s="84"/>
      <c r="EB3" s="84"/>
      <c r="EC3" s="84"/>
      <c r="ED3" s="84"/>
      <c r="EE3" s="84"/>
      <c r="EF3" s="84"/>
      <c r="EG3" s="84"/>
      <c r="EH3" s="84"/>
      <c r="EI3" s="84"/>
      <c r="EJ3" s="84"/>
      <c r="EK3" s="84"/>
      <c r="EL3" s="84"/>
      <c r="EM3" s="84"/>
      <c r="EN3" s="84"/>
    </row>
    <row r="4" spans="1:144" x14ac:dyDescent="0.2">
      <c r="A4" s="15" t="s">
        <v>53</v>
      </c>
      <c r="B4" s="17"/>
      <c r="C4" s="17"/>
      <c r="D4" s="17"/>
      <c r="E4" s="17"/>
      <c r="F4" s="17"/>
      <c r="G4" s="17"/>
      <c r="H4" s="88"/>
      <c r="I4" s="89"/>
      <c r="J4" s="89"/>
      <c r="K4" s="89"/>
      <c r="L4" s="89"/>
      <c r="M4" s="89"/>
      <c r="N4" s="89"/>
      <c r="O4" s="89"/>
      <c r="P4" s="89"/>
      <c r="Q4" s="89"/>
      <c r="R4" s="89"/>
      <c r="S4" s="89"/>
      <c r="T4" s="89"/>
      <c r="U4" s="89"/>
      <c r="V4" s="89"/>
      <c r="W4" s="90"/>
      <c r="X4" s="84" t="s">
        <v>54</v>
      </c>
      <c r="Y4" s="84"/>
      <c r="Z4" s="84"/>
      <c r="AA4" s="84"/>
      <c r="AB4" s="84"/>
      <c r="AC4" s="84"/>
      <c r="AD4" s="84"/>
      <c r="AE4" s="84"/>
      <c r="AF4" s="84"/>
      <c r="AG4" s="84"/>
      <c r="AH4" s="84"/>
      <c r="AI4" s="84" t="s">
        <v>55</v>
      </c>
      <c r="AJ4" s="84"/>
      <c r="AK4" s="84"/>
      <c r="AL4" s="84"/>
      <c r="AM4" s="84"/>
      <c r="AN4" s="84"/>
      <c r="AO4" s="84"/>
      <c r="AP4" s="84"/>
      <c r="AQ4" s="84"/>
      <c r="AR4" s="84"/>
      <c r="AS4" s="84"/>
      <c r="AT4" s="84" t="s">
        <v>56</v>
      </c>
      <c r="AU4" s="84"/>
      <c r="AV4" s="84"/>
      <c r="AW4" s="84"/>
      <c r="AX4" s="84"/>
      <c r="AY4" s="84"/>
      <c r="AZ4" s="84"/>
      <c r="BA4" s="84"/>
      <c r="BB4" s="84"/>
      <c r="BC4" s="84"/>
      <c r="BD4" s="84"/>
      <c r="BE4" s="84" t="s">
        <v>57</v>
      </c>
      <c r="BF4" s="84"/>
      <c r="BG4" s="84"/>
      <c r="BH4" s="84"/>
      <c r="BI4" s="84"/>
      <c r="BJ4" s="84"/>
      <c r="BK4" s="84"/>
      <c r="BL4" s="84"/>
      <c r="BM4" s="84"/>
      <c r="BN4" s="84"/>
      <c r="BO4" s="84"/>
      <c r="BP4" s="84" t="s">
        <v>58</v>
      </c>
      <c r="BQ4" s="84"/>
      <c r="BR4" s="84"/>
      <c r="BS4" s="84"/>
      <c r="BT4" s="84"/>
      <c r="BU4" s="84"/>
      <c r="BV4" s="84"/>
      <c r="BW4" s="84"/>
      <c r="BX4" s="84"/>
      <c r="BY4" s="84"/>
      <c r="BZ4" s="84"/>
      <c r="CA4" s="84" t="s">
        <v>59</v>
      </c>
      <c r="CB4" s="84"/>
      <c r="CC4" s="84"/>
      <c r="CD4" s="84"/>
      <c r="CE4" s="84"/>
      <c r="CF4" s="84"/>
      <c r="CG4" s="84"/>
      <c r="CH4" s="84"/>
      <c r="CI4" s="84"/>
      <c r="CJ4" s="84"/>
      <c r="CK4" s="84"/>
      <c r="CL4" s="84" t="s">
        <v>60</v>
      </c>
      <c r="CM4" s="84"/>
      <c r="CN4" s="84"/>
      <c r="CO4" s="84"/>
      <c r="CP4" s="84"/>
      <c r="CQ4" s="84"/>
      <c r="CR4" s="84"/>
      <c r="CS4" s="84"/>
      <c r="CT4" s="84"/>
      <c r="CU4" s="84"/>
      <c r="CV4" s="84"/>
      <c r="CW4" s="84" t="s">
        <v>61</v>
      </c>
      <c r="CX4" s="84"/>
      <c r="CY4" s="84"/>
      <c r="CZ4" s="84"/>
      <c r="DA4" s="84"/>
      <c r="DB4" s="84"/>
      <c r="DC4" s="84"/>
      <c r="DD4" s="84"/>
      <c r="DE4" s="84"/>
      <c r="DF4" s="84"/>
      <c r="DG4" s="84"/>
      <c r="DH4" s="84" t="s">
        <v>62</v>
      </c>
      <c r="DI4" s="84"/>
      <c r="DJ4" s="84"/>
      <c r="DK4" s="84"/>
      <c r="DL4" s="84"/>
      <c r="DM4" s="84"/>
      <c r="DN4" s="84"/>
      <c r="DO4" s="84"/>
      <c r="DP4" s="84"/>
      <c r="DQ4" s="84"/>
      <c r="DR4" s="84"/>
      <c r="DS4" s="84" t="s">
        <v>63</v>
      </c>
      <c r="DT4" s="84"/>
      <c r="DU4" s="84"/>
      <c r="DV4" s="84"/>
      <c r="DW4" s="84"/>
      <c r="DX4" s="84"/>
      <c r="DY4" s="84"/>
      <c r="DZ4" s="84"/>
      <c r="EA4" s="84"/>
      <c r="EB4" s="84"/>
      <c r="EC4" s="84"/>
      <c r="ED4" s="84" t="s">
        <v>64</v>
      </c>
      <c r="EE4" s="84"/>
      <c r="EF4" s="84"/>
      <c r="EG4" s="84"/>
      <c r="EH4" s="84"/>
      <c r="EI4" s="84"/>
      <c r="EJ4" s="84"/>
      <c r="EK4" s="84"/>
      <c r="EL4" s="84"/>
      <c r="EM4" s="84"/>
      <c r="EN4" s="84"/>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2023</v>
      </c>
      <c r="C6" s="20">
        <f t="shared" ref="C6:W6" si="3">C7</f>
        <v>102032</v>
      </c>
      <c r="D6" s="20">
        <f t="shared" si="3"/>
        <v>46</v>
      </c>
      <c r="E6" s="20">
        <f t="shared" si="3"/>
        <v>1</v>
      </c>
      <c r="F6" s="20">
        <f t="shared" si="3"/>
        <v>0</v>
      </c>
      <c r="G6" s="20">
        <f t="shared" si="3"/>
        <v>1</v>
      </c>
      <c r="H6" s="20" t="str">
        <f t="shared" si="3"/>
        <v>群馬県　桐生市</v>
      </c>
      <c r="I6" s="20" t="str">
        <f t="shared" si="3"/>
        <v>法適用</v>
      </c>
      <c r="J6" s="20" t="str">
        <f t="shared" si="3"/>
        <v>水道事業</v>
      </c>
      <c r="K6" s="20" t="str">
        <f t="shared" si="3"/>
        <v>末端給水事業</v>
      </c>
      <c r="L6" s="20" t="str">
        <f t="shared" si="3"/>
        <v>A3</v>
      </c>
      <c r="M6" s="20" t="str">
        <f t="shared" si="3"/>
        <v>非設置</v>
      </c>
      <c r="N6" s="21" t="str">
        <f t="shared" si="3"/>
        <v>-</v>
      </c>
      <c r="O6" s="21">
        <f t="shared" si="3"/>
        <v>74.77</v>
      </c>
      <c r="P6" s="21">
        <f t="shared" si="3"/>
        <v>99.77</v>
      </c>
      <c r="Q6" s="21">
        <f t="shared" si="3"/>
        <v>2585</v>
      </c>
      <c r="R6" s="21">
        <f t="shared" si="3"/>
        <v>102988</v>
      </c>
      <c r="S6" s="21">
        <f t="shared" si="3"/>
        <v>274.45</v>
      </c>
      <c r="T6" s="21">
        <f t="shared" si="3"/>
        <v>375.25</v>
      </c>
      <c r="U6" s="21">
        <f t="shared" si="3"/>
        <v>102097</v>
      </c>
      <c r="V6" s="21">
        <f t="shared" si="3"/>
        <v>95.04</v>
      </c>
      <c r="W6" s="21">
        <f t="shared" si="3"/>
        <v>1074.25</v>
      </c>
      <c r="X6" s="22">
        <f>IF(X7="",NA(),X7)</f>
        <v>115.61</v>
      </c>
      <c r="Y6" s="22">
        <f t="shared" ref="Y6:AG6" si="4">IF(Y7="",NA(),Y7)</f>
        <v>112.88</v>
      </c>
      <c r="Z6" s="22">
        <f t="shared" si="4"/>
        <v>102.36</v>
      </c>
      <c r="AA6" s="22">
        <f t="shared" si="4"/>
        <v>96.17</v>
      </c>
      <c r="AB6" s="22">
        <f t="shared" si="4"/>
        <v>99.18</v>
      </c>
      <c r="AC6" s="22">
        <f t="shared" si="4"/>
        <v>112.82</v>
      </c>
      <c r="AD6" s="22">
        <f t="shared" si="4"/>
        <v>111.21</v>
      </c>
      <c r="AE6" s="22">
        <f t="shared" si="4"/>
        <v>111.89</v>
      </c>
      <c r="AF6" s="22">
        <f t="shared" si="4"/>
        <v>109.99</v>
      </c>
      <c r="AG6" s="22">
        <f t="shared" si="4"/>
        <v>110.2</v>
      </c>
      <c r="AH6" s="21" t="str">
        <f>IF(AH7="","",IF(AH7="-","【-】","【"&amp;SUBSTITUTE(TEXT(AH7,"#,##0.00"),"-","△")&amp;"】"))</f>
        <v>【108.24】</v>
      </c>
      <c r="AI6" s="21">
        <f>IF(AI7="",NA(),AI7)</f>
        <v>0</v>
      </c>
      <c r="AJ6" s="21">
        <f t="shared" ref="AJ6:AR6" si="5">IF(AJ7="",NA(),AJ7)</f>
        <v>0</v>
      </c>
      <c r="AK6" s="21">
        <f t="shared" si="5"/>
        <v>0</v>
      </c>
      <c r="AL6" s="21">
        <f t="shared" si="5"/>
        <v>0</v>
      </c>
      <c r="AM6" s="21">
        <f t="shared" si="5"/>
        <v>0</v>
      </c>
      <c r="AN6" s="21">
        <f t="shared" si="5"/>
        <v>0</v>
      </c>
      <c r="AO6" s="21">
        <f t="shared" si="5"/>
        <v>0</v>
      </c>
      <c r="AP6" s="22">
        <f t="shared" si="5"/>
        <v>0.45</v>
      </c>
      <c r="AQ6" s="21">
        <f t="shared" si="5"/>
        <v>0</v>
      </c>
      <c r="AR6" s="22">
        <f t="shared" si="5"/>
        <v>0.05</v>
      </c>
      <c r="AS6" s="21" t="str">
        <f>IF(AS7="","",IF(AS7="-","【-】","【"&amp;SUBSTITUTE(TEXT(AS7,"#,##0.00"),"-","△")&amp;"】"))</f>
        <v>【1.50】</v>
      </c>
      <c r="AT6" s="22">
        <f>IF(AT7="",NA(),AT7)</f>
        <v>1046.83</v>
      </c>
      <c r="AU6" s="22">
        <f t="shared" ref="AU6:BC6" si="6">IF(AU7="",NA(),AU7)</f>
        <v>877.42</v>
      </c>
      <c r="AV6" s="22">
        <f t="shared" si="6"/>
        <v>678.24</v>
      </c>
      <c r="AW6" s="22">
        <f t="shared" si="6"/>
        <v>780.37</v>
      </c>
      <c r="AX6" s="22">
        <f t="shared" si="6"/>
        <v>750.69</v>
      </c>
      <c r="AY6" s="22">
        <f t="shared" si="6"/>
        <v>358.91</v>
      </c>
      <c r="AZ6" s="22">
        <f t="shared" si="6"/>
        <v>360.96</v>
      </c>
      <c r="BA6" s="22">
        <f t="shared" si="6"/>
        <v>351.29</v>
      </c>
      <c r="BB6" s="22">
        <f t="shared" si="6"/>
        <v>364.24</v>
      </c>
      <c r="BC6" s="22">
        <f t="shared" si="6"/>
        <v>369.82</v>
      </c>
      <c r="BD6" s="21" t="str">
        <f>IF(BD7="","",IF(BD7="-","【-】","【"&amp;SUBSTITUTE(TEXT(BD7,"#,##0.00"),"-","△")&amp;"】"))</f>
        <v>【243.36】</v>
      </c>
      <c r="BE6" s="22">
        <f>IF(BE7="",NA(),BE7)</f>
        <v>336.92</v>
      </c>
      <c r="BF6" s="22">
        <f t="shared" ref="BF6:BN6" si="7">IF(BF7="",NA(),BF7)</f>
        <v>354.62</v>
      </c>
      <c r="BG6" s="22">
        <f t="shared" si="7"/>
        <v>357.65</v>
      </c>
      <c r="BH6" s="22">
        <f t="shared" si="7"/>
        <v>351.85</v>
      </c>
      <c r="BI6" s="22">
        <f t="shared" si="7"/>
        <v>342.17</v>
      </c>
      <c r="BJ6" s="22">
        <f t="shared" si="7"/>
        <v>247.27</v>
      </c>
      <c r="BK6" s="22">
        <f t="shared" si="7"/>
        <v>239.18</v>
      </c>
      <c r="BL6" s="22">
        <f t="shared" si="7"/>
        <v>236.29</v>
      </c>
      <c r="BM6" s="22">
        <f t="shared" si="7"/>
        <v>238.77</v>
      </c>
      <c r="BN6" s="22">
        <f t="shared" si="7"/>
        <v>218.57</v>
      </c>
      <c r="BO6" s="21" t="str">
        <f>IF(BO7="","",IF(BO7="-","【-】","【"&amp;SUBSTITUTE(TEXT(BO7,"#,##0.00"),"-","△")&amp;"】"))</f>
        <v>【265.93】</v>
      </c>
      <c r="BP6" s="22">
        <f>IF(BP7="",NA(),BP7)</f>
        <v>114</v>
      </c>
      <c r="BQ6" s="22">
        <f t="shared" ref="BQ6:BY6" si="8">IF(BQ7="",NA(),BQ7)</f>
        <v>110.75</v>
      </c>
      <c r="BR6" s="22">
        <f t="shared" si="8"/>
        <v>98.95</v>
      </c>
      <c r="BS6" s="22">
        <f t="shared" si="8"/>
        <v>92.38</v>
      </c>
      <c r="BT6" s="22">
        <f t="shared" si="8"/>
        <v>95.42</v>
      </c>
      <c r="BU6" s="22">
        <f t="shared" si="8"/>
        <v>105.34</v>
      </c>
      <c r="BV6" s="22">
        <f t="shared" si="8"/>
        <v>101.89</v>
      </c>
      <c r="BW6" s="22">
        <f t="shared" si="8"/>
        <v>104.33</v>
      </c>
      <c r="BX6" s="22">
        <f t="shared" si="8"/>
        <v>98.85</v>
      </c>
      <c r="BY6" s="22">
        <f t="shared" si="8"/>
        <v>101.78</v>
      </c>
      <c r="BZ6" s="21" t="str">
        <f>IF(BZ7="","",IF(BZ7="-","【-】","【"&amp;SUBSTITUTE(TEXT(BZ7,"#,##0.00"),"-","△")&amp;"】"))</f>
        <v>【97.82】</v>
      </c>
      <c r="CA6" s="22">
        <f>IF(CA7="",NA(),CA7)</f>
        <v>127.16</v>
      </c>
      <c r="CB6" s="22">
        <f t="shared" ref="CB6:CJ6" si="9">IF(CB7="",NA(),CB7)</f>
        <v>130.77000000000001</v>
      </c>
      <c r="CC6" s="22">
        <f t="shared" si="9"/>
        <v>147.26</v>
      </c>
      <c r="CD6" s="22">
        <f t="shared" si="9"/>
        <v>158.59</v>
      </c>
      <c r="CE6" s="22">
        <f t="shared" si="9"/>
        <v>154.08000000000001</v>
      </c>
      <c r="CF6" s="22">
        <f t="shared" si="9"/>
        <v>159.6</v>
      </c>
      <c r="CG6" s="22">
        <f t="shared" si="9"/>
        <v>156.32</v>
      </c>
      <c r="CH6" s="22">
        <f t="shared" si="9"/>
        <v>157.4</v>
      </c>
      <c r="CI6" s="22">
        <f t="shared" si="9"/>
        <v>162.61000000000001</v>
      </c>
      <c r="CJ6" s="22">
        <f t="shared" si="9"/>
        <v>163.94</v>
      </c>
      <c r="CK6" s="21" t="str">
        <f>IF(CK7="","",IF(CK7="-","【-】","【"&amp;SUBSTITUTE(TEXT(CK7,"#,##0.00"),"-","△")&amp;"】"))</f>
        <v>【177.56】</v>
      </c>
      <c r="CL6" s="22">
        <f>IF(CL7="",NA(),CL7)</f>
        <v>42.79</v>
      </c>
      <c r="CM6" s="22">
        <f t="shared" ref="CM6:CU6" si="10">IF(CM7="",NA(),CM7)</f>
        <v>42.44</v>
      </c>
      <c r="CN6" s="22">
        <f t="shared" si="10"/>
        <v>44.53</v>
      </c>
      <c r="CO6" s="22">
        <f t="shared" si="10"/>
        <v>43.36</v>
      </c>
      <c r="CP6" s="22">
        <f t="shared" si="10"/>
        <v>42.97</v>
      </c>
      <c r="CQ6" s="22">
        <f t="shared" si="10"/>
        <v>62.05</v>
      </c>
      <c r="CR6" s="22">
        <f t="shared" si="10"/>
        <v>63.23</v>
      </c>
      <c r="CS6" s="22">
        <f t="shared" si="10"/>
        <v>62.59</v>
      </c>
      <c r="CT6" s="22">
        <f t="shared" si="10"/>
        <v>61.81</v>
      </c>
      <c r="CU6" s="22">
        <f t="shared" si="10"/>
        <v>62.35</v>
      </c>
      <c r="CV6" s="21" t="str">
        <f>IF(CV7="","",IF(CV7="-","【-】","【"&amp;SUBSTITUTE(TEXT(CV7,"#,##0.00"),"-","△")&amp;"】"))</f>
        <v>【59.81】</v>
      </c>
      <c r="CW6" s="22">
        <f>IF(CW7="",NA(),CW7)</f>
        <v>79.709999999999994</v>
      </c>
      <c r="CX6" s="22">
        <f t="shared" ref="CX6:DF6" si="11">IF(CX7="",NA(),CX7)</f>
        <v>80.599999999999994</v>
      </c>
      <c r="CY6" s="22">
        <f t="shared" si="11"/>
        <v>79.28</v>
      </c>
      <c r="CZ6" s="22">
        <f t="shared" si="11"/>
        <v>79.38</v>
      </c>
      <c r="DA6" s="22">
        <f t="shared" si="11"/>
        <v>78.849999999999994</v>
      </c>
      <c r="DB6" s="22">
        <f t="shared" si="11"/>
        <v>89.11</v>
      </c>
      <c r="DC6" s="22">
        <f t="shared" si="11"/>
        <v>89.35</v>
      </c>
      <c r="DD6" s="22">
        <f t="shared" si="11"/>
        <v>89.7</v>
      </c>
      <c r="DE6" s="22">
        <f t="shared" si="11"/>
        <v>89.24</v>
      </c>
      <c r="DF6" s="22">
        <f t="shared" si="11"/>
        <v>88.71</v>
      </c>
      <c r="DG6" s="21" t="str">
        <f>IF(DG7="","",IF(DG7="-","【-】","【"&amp;SUBSTITUTE(TEXT(DG7,"#,##0.00"),"-","△")&amp;"】"))</f>
        <v>【89.42】</v>
      </c>
      <c r="DH6" s="22">
        <f>IF(DH7="",NA(),DH7)</f>
        <v>58.62</v>
      </c>
      <c r="DI6" s="22">
        <f t="shared" ref="DI6:DQ6" si="12">IF(DI7="",NA(),DI7)</f>
        <v>49.87</v>
      </c>
      <c r="DJ6" s="22">
        <f t="shared" si="12"/>
        <v>50.01</v>
      </c>
      <c r="DK6" s="22">
        <f t="shared" si="12"/>
        <v>51.41</v>
      </c>
      <c r="DL6" s="22">
        <f t="shared" si="12"/>
        <v>52.28</v>
      </c>
      <c r="DM6" s="22">
        <f t="shared" si="12"/>
        <v>48.69</v>
      </c>
      <c r="DN6" s="22">
        <f t="shared" si="12"/>
        <v>49.62</v>
      </c>
      <c r="DO6" s="22">
        <f t="shared" si="12"/>
        <v>50.5</v>
      </c>
      <c r="DP6" s="22">
        <f t="shared" si="12"/>
        <v>51.28</v>
      </c>
      <c r="DQ6" s="22">
        <f t="shared" si="12"/>
        <v>51.95</v>
      </c>
      <c r="DR6" s="21" t="str">
        <f>IF(DR7="","",IF(DR7="-","【-】","【"&amp;SUBSTITUTE(TEXT(DR7,"#,##0.00"),"-","△")&amp;"】"))</f>
        <v>【52.02】</v>
      </c>
      <c r="DS6" s="22">
        <f>IF(DS7="",NA(),DS7)</f>
        <v>23.56</v>
      </c>
      <c r="DT6" s="22">
        <f t="shared" ref="DT6:EB6" si="13">IF(DT7="",NA(),DT7)</f>
        <v>24.55</v>
      </c>
      <c r="DU6" s="22">
        <f t="shared" si="13"/>
        <v>25.7</v>
      </c>
      <c r="DV6" s="22">
        <f t="shared" si="13"/>
        <v>26.9</v>
      </c>
      <c r="DW6" s="22">
        <f t="shared" si="13"/>
        <v>26.85</v>
      </c>
      <c r="DX6" s="22">
        <f t="shared" si="13"/>
        <v>18.260000000000002</v>
      </c>
      <c r="DY6" s="22">
        <f t="shared" si="13"/>
        <v>19.510000000000002</v>
      </c>
      <c r="DZ6" s="22">
        <f t="shared" si="13"/>
        <v>21.19</v>
      </c>
      <c r="EA6" s="22">
        <f t="shared" si="13"/>
        <v>22.64</v>
      </c>
      <c r="EB6" s="22">
        <f t="shared" si="13"/>
        <v>24.49</v>
      </c>
      <c r="EC6" s="21" t="str">
        <f>IF(EC7="","",IF(EC7="-","【-】","【"&amp;SUBSTITUTE(TEXT(EC7,"#,##0.00"),"-","△")&amp;"】"))</f>
        <v>【25.37】</v>
      </c>
      <c r="ED6" s="22">
        <f>IF(ED7="",NA(),ED7)</f>
        <v>1.1000000000000001</v>
      </c>
      <c r="EE6" s="22">
        <f t="shared" ref="EE6:EM6" si="14">IF(EE7="",NA(),EE7)</f>
        <v>0.67</v>
      </c>
      <c r="EF6" s="22">
        <f t="shared" si="14"/>
        <v>0.49</v>
      </c>
      <c r="EG6" s="22">
        <f t="shared" si="14"/>
        <v>0.54</v>
      </c>
      <c r="EH6" s="22">
        <f t="shared" si="14"/>
        <v>0.64</v>
      </c>
      <c r="EI6" s="22">
        <f t="shared" si="14"/>
        <v>0.66</v>
      </c>
      <c r="EJ6" s="22">
        <f t="shared" si="14"/>
        <v>0.67</v>
      </c>
      <c r="EK6" s="22">
        <f t="shared" si="14"/>
        <v>0.62</v>
      </c>
      <c r="EL6" s="22">
        <f t="shared" si="14"/>
        <v>0.6</v>
      </c>
      <c r="EM6" s="22">
        <f t="shared" si="14"/>
        <v>0.57999999999999996</v>
      </c>
      <c r="EN6" s="21" t="str">
        <f>IF(EN7="","",IF(EN7="-","【-】","【"&amp;SUBSTITUTE(TEXT(EN7,"#,##0.00"),"-","△")&amp;"】"))</f>
        <v>【0.62】</v>
      </c>
    </row>
    <row r="7" spans="1:144" s="23" customFormat="1" x14ac:dyDescent="0.2">
      <c r="A7" s="15"/>
      <c r="B7" s="24">
        <v>2023</v>
      </c>
      <c r="C7" s="24">
        <v>102032</v>
      </c>
      <c r="D7" s="24">
        <v>46</v>
      </c>
      <c r="E7" s="24">
        <v>1</v>
      </c>
      <c r="F7" s="24">
        <v>0</v>
      </c>
      <c r="G7" s="24">
        <v>1</v>
      </c>
      <c r="H7" s="24" t="s">
        <v>93</v>
      </c>
      <c r="I7" s="24" t="s">
        <v>94</v>
      </c>
      <c r="J7" s="24" t="s">
        <v>95</v>
      </c>
      <c r="K7" s="24" t="s">
        <v>96</v>
      </c>
      <c r="L7" s="24" t="s">
        <v>97</v>
      </c>
      <c r="M7" s="24" t="s">
        <v>98</v>
      </c>
      <c r="N7" s="25" t="s">
        <v>99</v>
      </c>
      <c r="O7" s="25">
        <v>74.77</v>
      </c>
      <c r="P7" s="25">
        <v>99.77</v>
      </c>
      <c r="Q7" s="25">
        <v>2585</v>
      </c>
      <c r="R7" s="25">
        <v>102988</v>
      </c>
      <c r="S7" s="25">
        <v>274.45</v>
      </c>
      <c r="T7" s="25">
        <v>375.25</v>
      </c>
      <c r="U7" s="25">
        <v>102097</v>
      </c>
      <c r="V7" s="25">
        <v>95.04</v>
      </c>
      <c r="W7" s="25">
        <v>1074.25</v>
      </c>
      <c r="X7" s="25">
        <v>115.61</v>
      </c>
      <c r="Y7" s="25">
        <v>112.88</v>
      </c>
      <c r="Z7" s="25">
        <v>102.36</v>
      </c>
      <c r="AA7" s="25">
        <v>96.17</v>
      </c>
      <c r="AB7" s="25">
        <v>99.18</v>
      </c>
      <c r="AC7" s="25">
        <v>112.82</v>
      </c>
      <c r="AD7" s="25">
        <v>111.21</v>
      </c>
      <c r="AE7" s="25">
        <v>111.89</v>
      </c>
      <c r="AF7" s="25">
        <v>109.99</v>
      </c>
      <c r="AG7" s="25">
        <v>110.2</v>
      </c>
      <c r="AH7" s="25">
        <v>108.24</v>
      </c>
      <c r="AI7" s="25">
        <v>0</v>
      </c>
      <c r="AJ7" s="25">
        <v>0</v>
      </c>
      <c r="AK7" s="25">
        <v>0</v>
      </c>
      <c r="AL7" s="25">
        <v>0</v>
      </c>
      <c r="AM7" s="25">
        <v>0</v>
      </c>
      <c r="AN7" s="25">
        <v>0</v>
      </c>
      <c r="AO7" s="25">
        <v>0</v>
      </c>
      <c r="AP7" s="25">
        <v>0.45</v>
      </c>
      <c r="AQ7" s="25">
        <v>0</v>
      </c>
      <c r="AR7" s="25">
        <v>0.05</v>
      </c>
      <c r="AS7" s="25">
        <v>1.5</v>
      </c>
      <c r="AT7" s="25">
        <v>1046.83</v>
      </c>
      <c r="AU7" s="25">
        <v>877.42</v>
      </c>
      <c r="AV7" s="25">
        <v>678.24</v>
      </c>
      <c r="AW7" s="25">
        <v>780.37</v>
      </c>
      <c r="AX7" s="25">
        <v>750.69</v>
      </c>
      <c r="AY7" s="25">
        <v>358.91</v>
      </c>
      <c r="AZ7" s="25">
        <v>360.96</v>
      </c>
      <c r="BA7" s="25">
        <v>351.29</v>
      </c>
      <c r="BB7" s="25">
        <v>364.24</v>
      </c>
      <c r="BC7" s="25">
        <v>369.82</v>
      </c>
      <c r="BD7" s="25">
        <v>243.36</v>
      </c>
      <c r="BE7" s="25">
        <v>336.92</v>
      </c>
      <c r="BF7" s="25">
        <v>354.62</v>
      </c>
      <c r="BG7" s="25">
        <v>357.65</v>
      </c>
      <c r="BH7" s="25">
        <v>351.85</v>
      </c>
      <c r="BI7" s="25">
        <v>342.17</v>
      </c>
      <c r="BJ7" s="25">
        <v>247.27</v>
      </c>
      <c r="BK7" s="25">
        <v>239.18</v>
      </c>
      <c r="BL7" s="25">
        <v>236.29</v>
      </c>
      <c r="BM7" s="25">
        <v>238.77</v>
      </c>
      <c r="BN7" s="25">
        <v>218.57</v>
      </c>
      <c r="BO7" s="25">
        <v>265.93</v>
      </c>
      <c r="BP7" s="25">
        <v>114</v>
      </c>
      <c r="BQ7" s="25">
        <v>110.75</v>
      </c>
      <c r="BR7" s="25">
        <v>98.95</v>
      </c>
      <c r="BS7" s="25">
        <v>92.38</v>
      </c>
      <c r="BT7" s="25">
        <v>95.42</v>
      </c>
      <c r="BU7" s="25">
        <v>105.34</v>
      </c>
      <c r="BV7" s="25">
        <v>101.89</v>
      </c>
      <c r="BW7" s="25">
        <v>104.33</v>
      </c>
      <c r="BX7" s="25">
        <v>98.85</v>
      </c>
      <c r="BY7" s="25">
        <v>101.78</v>
      </c>
      <c r="BZ7" s="25">
        <v>97.82</v>
      </c>
      <c r="CA7" s="25">
        <v>127.16</v>
      </c>
      <c r="CB7" s="25">
        <v>130.77000000000001</v>
      </c>
      <c r="CC7" s="25">
        <v>147.26</v>
      </c>
      <c r="CD7" s="25">
        <v>158.59</v>
      </c>
      <c r="CE7" s="25">
        <v>154.08000000000001</v>
      </c>
      <c r="CF7" s="25">
        <v>159.6</v>
      </c>
      <c r="CG7" s="25">
        <v>156.32</v>
      </c>
      <c r="CH7" s="25">
        <v>157.4</v>
      </c>
      <c r="CI7" s="25">
        <v>162.61000000000001</v>
      </c>
      <c r="CJ7" s="25">
        <v>163.94</v>
      </c>
      <c r="CK7" s="25">
        <v>177.56</v>
      </c>
      <c r="CL7" s="25">
        <v>42.79</v>
      </c>
      <c r="CM7" s="25">
        <v>42.44</v>
      </c>
      <c r="CN7" s="25">
        <v>44.53</v>
      </c>
      <c r="CO7" s="25">
        <v>43.36</v>
      </c>
      <c r="CP7" s="25">
        <v>42.97</v>
      </c>
      <c r="CQ7" s="25">
        <v>62.05</v>
      </c>
      <c r="CR7" s="25">
        <v>63.23</v>
      </c>
      <c r="CS7" s="25">
        <v>62.59</v>
      </c>
      <c r="CT7" s="25">
        <v>61.81</v>
      </c>
      <c r="CU7" s="25">
        <v>62.35</v>
      </c>
      <c r="CV7" s="25">
        <v>59.81</v>
      </c>
      <c r="CW7" s="25">
        <v>79.709999999999994</v>
      </c>
      <c r="CX7" s="25">
        <v>80.599999999999994</v>
      </c>
      <c r="CY7" s="25">
        <v>79.28</v>
      </c>
      <c r="CZ7" s="25">
        <v>79.38</v>
      </c>
      <c r="DA7" s="25">
        <v>78.849999999999994</v>
      </c>
      <c r="DB7" s="25">
        <v>89.11</v>
      </c>
      <c r="DC7" s="25">
        <v>89.35</v>
      </c>
      <c r="DD7" s="25">
        <v>89.7</v>
      </c>
      <c r="DE7" s="25">
        <v>89.24</v>
      </c>
      <c r="DF7" s="25">
        <v>88.71</v>
      </c>
      <c r="DG7" s="25">
        <v>89.42</v>
      </c>
      <c r="DH7" s="25">
        <v>58.62</v>
      </c>
      <c r="DI7" s="25">
        <v>49.87</v>
      </c>
      <c r="DJ7" s="25">
        <v>50.01</v>
      </c>
      <c r="DK7" s="25">
        <v>51.41</v>
      </c>
      <c r="DL7" s="25">
        <v>52.28</v>
      </c>
      <c r="DM7" s="25">
        <v>48.69</v>
      </c>
      <c r="DN7" s="25">
        <v>49.62</v>
      </c>
      <c r="DO7" s="25">
        <v>50.5</v>
      </c>
      <c r="DP7" s="25">
        <v>51.28</v>
      </c>
      <c r="DQ7" s="25">
        <v>51.95</v>
      </c>
      <c r="DR7" s="25">
        <v>52.02</v>
      </c>
      <c r="DS7" s="25">
        <v>23.56</v>
      </c>
      <c r="DT7" s="25">
        <v>24.55</v>
      </c>
      <c r="DU7" s="25">
        <v>25.7</v>
      </c>
      <c r="DV7" s="25">
        <v>26.9</v>
      </c>
      <c r="DW7" s="25">
        <v>26.85</v>
      </c>
      <c r="DX7" s="25">
        <v>18.260000000000002</v>
      </c>
      <c r="DY7" s="25">
        <v>19.510000000000002</v>
      </c>
      <c r="DZ7" s="25">
        <v>21.19</v>
      </c>
      <c r="EA7" s="25">
        <v>22.64</v>
      </c>
      <c r="EB7" s="25">
        <v>24.49</v>
      </c>
      <c r="EC7" s="25">
        <v>25.37</v>
      </c>
      <c r="ED7" s="25">
        <v>1.1000000000000001</v>
      </c>
      <c r="EE7" s="25">
        <v>0.67</v>
      </c>
      <c r="EF7" s="25">
        <v>0.49</v>
      </c>
      <c r="EG7" s="25">
        <v>0.54</v>
      </c>
      <c r="EH7" s="25">
        <v>0.64</v>
      </c>
      <c r="EI7" s="25">
        <v>0.66</v>
      </c>
      <c r="EJ7" s="25">
        <v>0.67</v>
      </c>
      <c r="EK7" s="25">
        <v>0.62</v>
      </c>
      <c r="EL7" s="25">
        <v>0.6</v>
      </c>
      <c r="EM7" s="25">
        <v>0.57999999999999996</v>
      </c>
      <c r="EN7" s="25">
        <v>0.62</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36892</v>
      </c>
      <c r="C10" s="29">
        <f t="shared" ref="C10:F10" si="15">DATEVALUE($B7-C11&amp;"/1/"&amp;C12)</f>
        <v>37257</v>
      </c>
      <c r="D10" s="29">
        <f t="shared" si="15"/>
        <v>37622</v>
      </c>
      <c r="E10" s="29">
        <f t="shared" si="15"/>
        <v>37987</v>
      </c>
      <c r="F10" s="29">
        <f t="shared" si="15"/>
        <v>38353</v>
      </c>
    </row>
    <row r="11" spans="1:144" x14ac:dyDescent="0.2">
      <c r="B11">
        <v>22</v>
      </c>
      <c r="C11">
        <v>21</v>
      </c>
      <c r="D11">
        <v>20</v>
      </c>
      <c r="E11">
        <v>19</v>
      </c>
      <c r="F11">
        <v>18</v>
      </c>
      <c r="G11" t="s">
        <v>105</v>
      </c>
    </row>
    <row r="12" spans="1:144" x14ac:dyDescent="0.2">
      <c r="B12">
        <v>1</v>
      </c>
      <c r="C12">
        <v>1</v>
      </c>
      <c r="D12">
        <v>1</v>
      </c>
      <c r="E12">
        <v>1</v>
      </c>
      <c r="F12">
        <v>1</v>
      </c>
      <c r="G12" t="s">
        <v>106</v>
      </c>
    </row>
    <row r="13" spans="1:144" x14ac:dyDescent="0.2">
      <c r="B13" t="s">
        <v>107</v>
      </c>
      <c r="C13" t="s">
        <v>107</v>
      </c>
      <c r="D13" t="s">
        <v>107</v>
      </c>
      <c r="E13" t="s">
        <v>107</v>
      </c>
      <c r="F13" t="s">
        <v>107</v>
      </c>
      <c r="G13" t="s">
        <v>108</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2025-02-03T08:05:59Z</cp:lastPrinted>
  <dcterms:created xsi:type="dcterms:W3CDTF">2025-01-24T06:46:21Z</dcterms:created>
  <dcterms:modified xsi:type="dcterms:W3CDTF">2025-02-27T06:06:57Z</dcterms:modified>
  <cp:category/>
</cp:coreProperties>
</file>