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B0B76C2F-3C11-4CA2-8066-59505FD143EC}" xr6:coauthVersionLast="47" xr6:coauthVersionMax="47" xr10:uidLastSave="{00000000-0000-0000-0000-000000000000}"/>
  <workbookProtection workbookAlgorithmName="SHA-512" workbookHashValue="VcJG5VAtG5KDcjD5KRLBsFKQYR0MErMVLxu9ssSyU16JUd9mmxd97jRRYUNfV2t4ImhtujZUoN3cyeMbrnfJkw==" workbookSaltValue="RTa3wQNH2ukEbjsVO6saeg==" workbookSpinCount="100000" lockStructure="1"/>
  <bookViews>
    <workbookView xWindow="-110" yWindow="-110" windowWidth="19420" windowHeight="104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I10" i="4" s="1"/>
  <c r="N6" i="5"/>
  <c r="M6" i="5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J85" i="4"/>
  <c r="I85" i="4"/>
  <c r="F85" i="4"/>
  <c r="BB10" i="4"/>
  <c r="AT10" i="4"/>
  <c r="AL10" i="4"/>
  <c r="W10" i="4"/>
  <c r="B10" i="4"/>
  <c r="BB8" i="4"/>
  <c r="AT8" i="4"/>
  <c r="AL8" i="4"/>
  <c r="AD8" i="4"/>
  <c r="W8" i="4"/>
  <c r="P8" i="4"/>
  <c r="B8" i="4"/>
</calcChain>
</file>

<file path=xl/sharedStrings.xml><?xml version="1.0" encoding="utf-8"?>
<sst xmlns="http://schemas.openxmlformats.org/spreadsheetml/2006/main" count="228" uniqueCount="114">
  <si>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</si>
  <si>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</si>
  <si>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</si>
  <si>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</si>
  <si>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</si>
  <si>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</si>
  <si>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</si>
  <si>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</si>
  <si>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</si>
  <si>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</si>
  <si>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</si>
  <si>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</si>
  <si>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</si>
  <si>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</si>
  <si>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</si>
  <si>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</si>
  <si>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</si>
  <si>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</si>
  <si>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</si>
  <si>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</si>
  <si>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</si>
  <si>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</si>
  <si>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</si>
  <si>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</si>
  <si>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</si>
  <si>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</si>
  <si>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</si>
  <si>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</si>
  <si>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</si>
  <si>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</si>
  <si>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</si>
  <si>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</si>
  <si>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</si>
  <si>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</si>
  <si>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</si>
  <si>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</si>
  <si>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</si>
  <si>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</si>
  <si>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</si>
  <si>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</si>
  <si>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</si>
  <si>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</si>
  <si>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</si>
  <si>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</si>
  <si>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</si>
  <si>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</si>
  <si>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</si>
  <si>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</si>
  <si>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</si>
  <si>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</si>
  <si>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</si>
  <si>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</si>
  <si>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</si>
  <si>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</si>
  <si>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</si>
  <si>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</si>
  <si>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</si>
  <si>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</si>
  <si>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</si>
  <si>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</si>
  <si>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</si>
  <si>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</si>
  <si>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</si>
  <si>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</si>
  <si>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</si>
  <si>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</si>
  <si>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</si>
  <si>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</si>
  <si>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</si>
  <si>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</si>
  <si>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</si>
  <si>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</si>
  <si>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</si>
  <si>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</si>
  <si>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</si>
  <si>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</si>
  <si>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</si>
  <si>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</si>
  <si>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</si>
  <si>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</si>
  <si>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</si>
  <si>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</si>
  <si>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</si>
  <si>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</si>
  <si>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</si>
  <si>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</si>
  <si>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</si>
  <si>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</si>
  <si>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</si>
  <si>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</si>
  <si>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</si>
  <si>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</si>
  <si>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</si>
  <si>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高崎市</t>
  </si>
  <si>
    <t>法適用</t>
  </si>
  <si>
    <t>水道事業</t>
  </si>
  <si>
    <t>末端給水事業</t>
  </si>
  <si>
    <t>A1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</si>
  <si>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</si>
  <si>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</si>
  <si>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</si>
  <si>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</si>
  <si>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</si>
  <si>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</si>
  <si>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</si>
  <si>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</si>
  <si>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</si>
  <si>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</si>
  <si>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</si>
  <si>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</si>
  <si>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</si>
  <si>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「①経常収支比率」及び「③流動比率」は、共に類似団体平均値を超えており、望まれる水準を上回っていることから、現時点で経営の健全性は保たれている。
「④企業債残高対給水収益比率」は、企業債残高の減少に伴い継続して減少しているが、類似団体平均と比して上回っているため、計画的な投資と財政状況のバランスに考慮して、企業債残高の更なる低減に努めていく。
「⑤料金回収率」、「⑥給水原価」及び「⑦施設利用率」からは、概ね効率的な経営ができていると考えられるが、更なる収益性の向上のため、漏水対策等により「⑧有収率」の向上に引き続き取り組んでいく必要がある。</t>
    <phoneticPr fontId="4"/>
  </si>
  <si>
    <t>類似団体平均値と比して、「①有形固定資産減価償却率」が高く「②管路経年化率」が低い水準となっているが、両指標ともに数値が増加傾向にある。そのため、「③管路更新率」の向上と併せて、老朽化した施設の更新を今以上に進めていく必要がある。</t>
    <phoneticPr fontId="4"/>
  </si>
  <si>
    <t>「1.経営の健全性・効率性」については、概ね効率的な経営ができていると考えられる。一方で「2.老朽化の状況」においては、施設の老朽化が確実に進行しており、限られた財源の中で、効率的に更新を実施し、災害に強い施設・管路の構築を進めていく必要がある。しかしながら、依然として「④企業債残高対給水収益比率」は類似団体平均を上回っており、計画的な投資と財政状況のバランスも考慮しなければならない。
　給水需要が減少傾向にある中、将来にわたり健全経営を継続し、本市が掲げる「良質な水道水の安定供給」を継続するためには、中長期的な視野に立った「計画的な投資」と更なる「経営コストの削減」など、これまで以上に「合理性・効率性」が求められる。常に財政状況や財政見通しを点検し、必要に応じて適切な措置を講じることにより、施設・管路の更新にかかる財源を確保する必要がある。</t>
    <rPh sb="245" eb="247">
      <t>ケイゾク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</si>
</sst>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0.59</c:v>
                </c:pt>
                <c:pt idx="1">
                  <c:v>0.56999999999999995</c:v>
                </c:pt>
                <c:pt idx="2">
                  <c:v>0.48</c:v>
                </c:pt>
                <c:pt idx="3">
                  <c:v>0.39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1-498A-B265-D99399996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0.73</c:v>
                </c:pt>
                <c:pt idx="1">
                  <c:v>0.79</c:v>
                </c:pt>
                <c:pt idx="2">
                  <c:v>0.75</c:v>
                </c:pt>
                <c:pt idx="3">
                  <c:v>0.78</c:v>
                </c:pt>
                <c:pt idx="4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1-498A-B265-D99399996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71.11</c:v>
                </c:pt>
                <c:pt idx="1">
                  <c:v>71.36</c:v>
                </c:pt>
                <c:pt idx="2">
                  <c:v>71.150000000000006</c:v>
                </c:pt>
                <c:pt idx="3">
                  <c:v>70.989999999999995</c:v>
                </c:pt>
                <c:pt idx="4">
                  <c:v>71.13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D-4B67-A7F6-0B4A9A0AC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63.16</c:v>
                </c:pt>
                <c:pt idx="1">
                  <c:v>64.41</c:v>
                </c:pt>
                <c:pt idx="2">
                  <c:v>64.11</c:v>
                </c:pt>
                <c:pt idx="3">
                  <c:v>63.81</c:v>
                </c:pt>
                <c:pt idx="4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D-4B67-A7F6-0B4A9A0AC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87.35</c:v>
                </c:pt>
                <c:pt idx="1">
                  <c:v>87.71</c:v>
                </c:pt>
                <c:pt idx="2">
                  <c:v>87.84</c:v>
                </c:pt>
                <c:pt idx="3">
                  <c:v>87.08</c:v>
                </c:pt>
                <c:pt idx="4">
                  <c:v>85.76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2-462F-BD15-BF2AE3CE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91.48</c:v>
                </c:pt>
                <c:pt idx="1">
                  <c:v>91.64</c:v>
                </c:pt>
                <c:pt idx="2">
                  <c:v>92.09</c:v>
                </c:pt>
                <c:pt idx="3">
                  <c:v>91.76</c:v>
                </c:pt>
                <c:pt idx="4">
                  <c:v>91.22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62F-BD15-BF2AE3CE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112.22</c:v>
                </c:pt>
                <c:pt idx="1">
                  <c:v>113.51</c:v>
                </c:pt>
                <c:pt idx="2">
                  <c:v>114.88</c:v>
                </c:pt>
                <c:pt idx="3">
                  <c:v>112.98</c:v>
                </c:pt>
                <c:pt idx="4">
                  <c:v>114.26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9-4A34-9B9C-14ACC1E47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113.57</c:v>
                </c:pt>
                <c:pt idx="1">
                  <c:v>112.59</c:v>
                </c:pt>
                <c:pt idx="2">
                  <c:v>113.87</c:v>
                </c:pt>
                <c:pt idx="3">
                  <c:v>109.87</c:v>
                </c:pt>
                <c:pt idx="4">
                  <c:v>109.81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9-4A34-9B9C-14ACC1E47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52.38</c:v>
                </c:pt>
                <c:pt idx="1">
                  <c:v>53.48</c:v>
                </c:pt>
                <c:pt idx="2">
                  <c:v>54.69</c:v>
                </c:pt>
                <c:pt idx="3">
                  <c:v>55.96</c:v>
                </c:pt>
                <c:pt idx="4">
                  <c:v>56.98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C-481E-B74F-32B6027D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51.13</c:v>
                </c:pt>
                <c:pt idx="1">
                  <c:v>51.62</c:v>
                </c:pt>
                <c:pt idx="2">
                  <c:v>52.16</c:v>
                </c:pt>
                <c:pt idx="3">
                  <c:v>52.59</c:v>
                </c:pt>
                <c:pt idx="4">
                  <c:v>52.74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C-481E-B74F-32B6027D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18.510000000000002</c:v>
                </c:pt>
                <c:pt idx="1">
                  <c:v>20.54</c:v>
                </c:pt>
                <c:pt idx="2">
                  <c:v>22.43</c:v>
                </c:pt>
                <c:pt idx="3">
                  <c:v>25.06</c:v>
                </c:pt>
                <c:pt idx="4">
                  <c:v>27.32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6-4E04-9AC1-C9AAEFB8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22.41</c:v>
                </c:pt>
                <c:pt idx="1">
                  <c:v>23.68</c:v>
                </c:pt>
                <c:pt idx="2">
                  <c:v>25.76</c:v>
                </c:pt>
                <c:pt idx="3">
                  <c:v>27.51</c:v>
                </c:pt>
                <c:pt idx="4">
                  <c:v>28.57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6-4E04-9AC1-C9AAEFB8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E-4B59-AE10-9E4F7BE2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E-4B59-AE10-9E4F7BE2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283.91000000000003</c:v>
                </c:pt>
                <c:pt idx="1">
                  <c:v>298.45</c:v>
                </c:pt>
                <c:pt idx="2">
                  <c:v>311.29000000000002</c:v>
                </c:pt>
                <c:pt idx="3">
                  <c:v>323.36</c:v>
                </c:pt>
                <c:pt idx="4">
                  <c:v>326.39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C-4C24-AB66-6B32E6BF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250.03</c:v>
                </c:pt>
                <c:pt idx="1">
                  <c:v>239.45</c:v>
                </c:pt>
                <c:pt idx="2">
                  <c:v>246.01</c:v>
                </c:pt>
                <c:pt idx="3">
                  <c:v>228.89</c:v>
                </c:pt>
                <c:pt idx="4">
                  <c:v>232.66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C-4C24-AB66-6B32E6BF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380.7</c:v>
                </c:pt>
                <c:pt idx="1">
                  <c:v>366.27</c:v>
                </c:pt>
                <c:pt idx="2">
                  <c:v>346.77</c:v>
                </c:pt>
                <c:pt idx="3">
                  <c:v>328.48</c:v>
                </c:pt>
                <c:pt idx="4">
                  <c:v>307.97000000000003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E-42EF-8040-2297CE1C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254.19</c:v>
                </c:pt>
                <c:pt idx="1">
                  <c:v>259.56</c:v>
                </c:pt>
                <c:pt idx="2">
                  <c:v>248.92</c:v>
                </c:pt>
                <c:pt idx="3">
                  <c:v>251.26</c:v>
                </c:pt>
                <c:pt idx="4">
                  <c:v>255.84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E-42EF-8040-2297CE1C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104.49</c:v>
                </c:pt>
                <c:pt idx="1">
                  <c:v>106.22</c:v>
                </c:pt>
                <c:pt idx="2">
                  <c:v>107.4</c:v>
                </c:pt>
                <c:pt idx="3">
                  <c:v>105.69</c:v>
                </c:pt>
                <c:pt idx="4">
                  <c:v>105.84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7-4DEE-896F-22678D9D9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107.42</c:v>
                </c:pt>
                <c:pt idx="1">
                  <c:v>105.07</c:v>
                </c:pt>
                <c:pt idx="2">
                  <c:v>107.54</c:v>
                </c:pt>
                <c:pt idx="3">
                  <c:v>101.93</c:v>
                </c:pt>
                <c:pt idx="4">
                  <c:v>102.36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7-4DEE-896F-22678D9D9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125.5</c:v>
                </c:pt>
                <c:pt idx="1">
                  <c:v>122.37</c:v>
                </c:pt>
                <c:pt idx="2">
                  <c:v>121.44</c:v>
                </c:pt>
                <c:pt idx="3">
                  <c:v>123.85</c:v>
                </c:pt>
                <c:pt idx="4">
                  <c:v>123.8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A-4BD3-A55A-5AFCE7F4F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157.19</c:v>
                </c:pt>
                <c:pt idx="1">
                  <c:v>153.71</c:v>
                </c:pt>
                <c:pt idx="2">
                  <c:v>155.9</c:v>
                </c:pt>
                <c:pt idx="3">
                  <c:v>162.47</c:v>
                </c:pt>
                <c:pt idx="4">
                  <c:v>165.52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A-4BD3-A55A-5AFCE7F4F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群馬県　高崎市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A1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367861</v>
      </c>
      <c r="AM8" s="44"/>
      <c r="AN8" s="44"/>
      <c r="AO8" s="44"/>
      <c r="AP8" s="44"/>
      <c r="AQ8" s="44"/>
      <c r="AR8" s="44"/>
      <c r="AS8" s="44"/>
      <c r="AT8" s="45">
        <f>データ!$S$6</f>
        <v>459.16</v>
      </c>
      <c r="AU8" s="46"/>
      <c r="AV8" s="46"/>
      <c r="AW8" s="46"/>
      <c r="AX8" s="46"/>
      <c r="AY8" s="46"/>
      <c r="AZ8" s="46"/>
      <c r="BA8" s="46"/>
      <c r="BB8" s="47">
        <f>データ!$T$6</f>
        <v>801.16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71.12</v>
      </c>
      <c r="J10" s="46"/>
      <c r="K10" s="46"/>
      <c r="L10" s="46"/>
      <c r="M10" s="46"/>
      <c r="N10" s="46"/>
      <c r="O10" s="80"/>
      <c r="P10" s="47">
        <f>データ!$P$6</f>
        <v>99.67</v>
      </c>
      <c r="Q10" s="47"/>
      <c r="R10" s="47"/>
      <c r="S10" s="47"/>
      <c r="T10" s="47"/>
      <c r="U10" s="47"/>
      <c r="V10" s="47"/>
      <c r="W10" s="44">
        <f>データ!$Q$6</f>
        <v>2330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365346</v>
      </c>
      <c r="AM10" s="44"/>
      <c r="AN10" s="44"/>
      <c r="AO10" s="44"/>
      <c r="AP10" s="44"/>
      <c r="AQ10" s="44"/>
      <c r="AR10" s="44"/>
      <c r="AS10" s="44"/>
      <c r="AT10" s="45">
        <f>データ!$V$6</f>
        <v>248.82</v>
      </c>
      <c r="AU10" s="46"/>
      <c r="AV10" s="46"/>
      <c r="AW10" s="46"/>
      <c r="AX10" s="46"/>
      <c r="AY10" s="46"/>
      <c r="AZ10" s="46"/>
      <c r="BA10" s="46"/>
      <c r="BB10" s="47">
        <f>データ!$W$6</f>
        <v>1468.31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1" t="s">
        <v>111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1" t="s">
        <v>112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113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6ESH4taFpF4zqfksaIqb9Nanm2/JE93l52rgEvxUo5jwXgVETOn8h4mPS4oHQsEO1ozAojl35jqcWIcaUQiR4Q==" saltValue="K6Uy89FwqdtwJOdk7LVq7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102024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高崎市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A1</v>
      </c>
      <c r="M6" s="20" t="str">
        <f t="shared" si="3"/>
        <v>自治体職員</v>
      </c>
      <c r="N6" s="21" t="str">
        <f t="shared" si="3"/>
        <v>-</v>
      </c>
      <c r="O6" s="21">
        <f t="shared" si="3"/>
        <v>71.12</v>
      </c>
      <c r="P6" s="21">
        <f t="shared" si="3"/>
        <v>99.67</v>
      </c>
      <c r="Q6" s="21">
        <f t="shared" si="3"/>
        <v>2330</v>
      </c>
      <c r="R6" s="21">
        <f t="shared" si="3"/>
        <v>367861</v>
      </c>
      <c r="S6" s="21">
        <f t="shared" si="3"/>
        <v>459.16</v>
      </c>
      <c r="T6" s="21">
        <f t="shared" si="3"/>
        <v>801.16</v>
      </c>
      <c r="U6" s="21">
        <f t="shared" si="3"/>
        <v>365346</v>
      </c>
      <c r="V6" s="21">
        <f t="shared" si="3"/>
        <v>248.82</v>
      </c>
      <c r="W6" s="21">
        <f t="shared" si="3"/>
        <v>1468.31</v>
      </c>
      <c r="X6" s="22">
        <f>IF(X7="",NA(),X7)</f>
        <v>112.22</v>
      </c>
      <c r="Y6" s="22">
        <f t="shared" ref="Y6:AG6" si="4">IF(Y7="",NA(),Y7)</f>
        <v>113.51</v>
      </c>
      <c r="Z6" s="22">
        <f t="shared" si="4"/>
        <v>114.88</v>
      </c>
      <c r="AA6" s="22">
        <f t="shared" si="4"/>
        <v>112.98</v>
      </c>
      <c r="AB6" s="22">
        <f t="shared" si="4"/>
        <v>114.26</v>
      </c>
      <c r="AC6" s="22">
        <f t="shared" si="4"/>
        <v>113.57</v>
      </c>
      <c r="AD6" s="22">
        <f t="shared" si="4"/>
        <v>112.59</v>
      </c>
      <c r="AE6" s="22">
        <f t="shared" si="4"/>
        <v>113.87</v>
      </c>
      <c r="AF6" s="22">
        <f t="shared" si="4"/>
        <v>109.87</v>
      </c>
      <c r="AG6" s="22">
        <f t="shared" si="4"/>
        <v>109.81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【1.50】</v>
      </c>
      <c r="AT6" s="22">
        <f>IF(AT7="",NA(),AT7)</f>
        <v>283.91000000000003</v>
      </c>
      <c r="AU6" s="22">
        <f t="shared" ref="AU6:BC6" si="6">IF(AU7="",NA(),AU7)</f>
        <v>298.45</v>
      </c>
      <c r="AV6" s="22">
        <f t="shared" si="6"/>
        <v>311.29000000000002</v>
      </c>
      <c r="AW6" s="22">
        <f t="shared" si="6"/>
        <v>323.36</v>
      </c>
      <c r="AX6" s="22">
        <f t="shared" si="6"/>
        <v>326.39</v>
      </c>
      <c r="AY6" s="22">
        <f t="shared" si="6"/>
        <v>250.03</v>
      </c>
      <c r="AZ6" s="22">
        <f t="shared" si="6"/>
        <v>239.45</v>
      </c>
      <c r="BA6" s="22">
        <f t="shared" si="6"/>
        <v>246.01</v>
      </c>
      <c r="BB6" s="22">
        <f t="shared" si="6"/>
        <v>228.89</v>
      </c>
      <c r="BC6" s="22">
        <f t="shared" si="6"/>
        <v>232.66</v>
      </c>
      <c r="BD6" s="21" t="str">
        <f>IF(BD7="","",IF(BD7="-","【-】","【"&amp;SUBSTITUTE(TEXT(BD7,"#,##0.00"),"-","△")&amp;"】"))</f>
        <v>【243.36】</v>
      </c>
      <c r="BE6" s="22">
        <f>IF(BE7="",NA(),BE7)</f>
        <v>380.7</v>
      </c>
      <c r="BF6" s="22">
        <f t="shared" ref="BF6:BN6" si="7">IF(BF7="",NA(),BF7)</f>
        <v>366.27</v>
      </c>
      <c r="BG6" s="22">
        <f t="shared" si="7"/>
        <v>346.77</v>
      </c>
      <c r="BH6" s="22">
        <f t="shared" si="7"/>
        <v>328.48</v>
      </c>
      <c r="BI6" s="22">
        <f t="shared" si="7"/>
        <v>307.97000000000003</v>
      </c>
      <c r="BJ6" s="22">
        <f t="shared" si="7"/>
        <v>254.19</v>
      </c>
      <c r="BK6" s="22">
        <f t="shared" si="7"/>
        <v>259.56</v>
      </c>
      <c r="BL6" s="22">
        <f t="shared" si="7"/>
        <v>248.92</v>
      </c>
      <c r="BM6" s="22">
        <f t="shared" si="7"/>
        <v>251.26</v>
      </c>
      <c r="BN6" s="22">
        <f t="shared" si="7"/>
        <v>255.84</v>
      </c>
      <c r="BO6" s="21" t="str">
        <f>IF(BO7="","",IF(BO7="-","【-】","【"&amp;SUBSTITUTE(TEXT(BO7,"#,##0.00"),"-","△")&amp;"】"))</f>
        <v>【265.93】</v>
      </c>
      <c r="BP6" s="22">
        <f>IF(BP7="",NA(),BP7)</f>
        <v>104.49</v>
      </c>
      <c r="BQ6" s="22">
        <f t="shared" ref="BQ6:BY6" si="8">IF(BQ7="",NA(),BQ7)</f>
        <v>106.22</v>
      </c>
      <c r="BR6" s="22">
        <f t="shared" si="8"/>
        <v>107.4</v>
      </c>
      <c r="BS6" s="22">
        <f t="shared" si="8"/>
        <v>105.69</v>
      </c>
      <c r="BT6" s="22">
        <f t="shared" si="8"/>
        <v>105.84</v>
      </c>
      <c r="BU6" s="22">
        <f t="shared" si="8"/>
        <v>107.42</v>
      </c>
      <c r="BV6" s="22">
        <f t="shared" si="8"/>
        <v>105.07</v>
      </c>
      <c r="BW6" s="22">
        <f t="shared" si="8"/>
        <v>107.54</v>
      </c>
      <c r="BX6" s="22">
        <f t="shared" si="8"/>
        <v>101.93</v>
      </c>
      <c r="BY6" s="22">
        <f t="shared" si="8"/>
        <v>102.36</v>
      </c>
      <c r="BZ6" s="21" t="str">
        <f>IF(BZ7="","",IF(BZ7="-","【-】","【"&amp;SUBSTITUTE(TEXT(BZ7,"#,##0.00"),"-","△")&amp;"】"))</f>
        <v>【97.82】</v>
      </c>
      <c r="CA6" s="22">
        <f>IF(CA7="",NA(),CA7)</f>
        <v>125.5</v>
      </c>
      <c r="CB6" s="22">
        <f t="shared" ref="CB6:CJ6" si="9">IF(CB7="",NA(),CB7)</f>
        <v>122.37</v>
      </c>
      <c r="CC6" s="22">
        <f t="shared" si="9"/>
        <v>121.44</v>
      </c>
      <c r="CD6" s="22">
        <f t="shared" si="9"/>
        <v>123.85</v>
      </c>
      <c r="CE6" s="22">
        <f t="shared" si="9"/>
        <v>123.8</v>
      </c>
      <c r="CF6" s="22">
        <f t="shared" si="9"/>
        <v>157.19</v>
      </c>
      <c r="CG6" s="22">
        <f t="shared" si="9"/>
        <v>153.71</v>
      </c>
      <c r="CH6" s="22">
        <f t="shared" si="9"/>
        <v>155.9</v>
      </c>
      <c r="CI6" s="22">
        <f t="shared" si="9"/>
        <v>162.47</v>
      </c>
      <c r="CJ6" s="22">
        <f t="shared" si="9"/>
        <v>165.52</v>
      </c>
      <c r="CK6" s="21" t="str">
        <f>IF(CK7="","",IF(CK7="-","【-】","【"&amp;SUBSTITUTE(TEXT(CK7,"#,##0.00"),"-","△")&amp;"】"))</f>
        <v>【177.56】</v>
      </c>
      <c r="CL6" s="22">
        <f>IF(CL7="",NA(),CL7)</f>
        <v>71.11</v>
      </c>
      <c r="CM6" s="22">
        <f t="shared" ref="CM6:CU6" si="10">IF(CM7="",NA(),CM7)</f>
        <v>71.36</v>
      </c>
      <c r="CN6" s="22">
        <f t="shared" si="10"/>
        <v>71.150000000000006</v>
      </c>
      <c r="CO6" s="22">
        <f t="shared" si="10"/>
        <v>70.989999999999995</v>
      </c>
      <c r="CP6" s="22">
        <f t="shared" si="10"/>
        <v>71.13</v>
      </c>
      <c r="CQ6" s="22">
        <f t="shared" si="10"/>
        <v>63.16</v>
      </c>
      <c r="CR6" s="22">
        <f t="shared" si="10"/>
        <v>64.41</v>
      </c>
      <c r="CS6" s="22">
        <f t="shared" si="10"/>
        <v>64.11</v>
      </c>
      <c r="CT6" s="22">
        <f t="shared" si="10"/>
        <v>63.81</v>
      </c>
      <c r="CU6" s="22">
        <f t="shared" si="10"/>
        <v>63.58</v>
      </c>
      <c r="CV6" s="21" t="str">
        <f>IF(CV7="","",IF(CV7="-","【-】","【"&amp;SUBSTITUTE(TEXT(CV7,"#,##0.00"),"-","△")&amp;"】"))</f>
        <v>【59.81】</v>
      </c>
      <c r="CW6" s="22">
        <f>IF(CW7="",NA(),CW7)</f>
        <v>87.35</v>
      </c>
      <c r="CX6" s="22">
        <f t="shared" ref="CX6:DF6" si="11">IF(CX7="",NA(),CX7)</f>
        <v>87.71</v>
      </c>
      <c r="CY6" s="22">
        <f t="shared" si="11"/>
        <v>87.84</v>
      </c>
      <c r="CZ6" s="22">
        <f t="shared" si="11"/>
        <v>87.08</v>
      </c>
      <c r="DA6" s="22">
        <f t="shared" si="11"/>
        <v>85.76</v>
      </c>
      <c r="DB6" s="22">
        <f t="shared" si="11"/>
        <v>91.48</v>
      </c>
      <c r="DC6" s="22">
        <f t="shared" si="11"/>
        <v>91.64</v>
      </c>
      <c r="DD6" s="22">
        <f t="shared" si="11"/>
        <v>92.09</v>
      </c>
      <c r="DE6" s="22">
        <f t="shared" si="11"/>
        <v>91.76</v>
      </c>
      <c r="DF6" s="22">
        <f t="shared" si="11"/>
        <v>91.22</v>
      </c>
      <c r="DG6" s="21" t="str">
        <f>IF(DG7="","",IF(DG7="-","【-】","【"&amp;SUBSTITUTE(TEXT(DG7,"#,##0.00"),"-","△")&amp;"】"))</f>
        <v>【89.42】</v>
      </c>
      <c r="DH6" s="22">
        <f>IF(DH7="",NA(),DH7)</f>
        <v>52.38</v>
      </c>
      <c r="DI6" s="22">
        <f t="shared" ref="DI6:DQ6" si="12">IF(DI7="",NA(),DI7)</f>
        <v>53.48</v>
      </c>
      <c r="DJ6" s="22">
        <f t="shared" si="12"/>
        <v>54.69</v>
      </c>
      <c r="DK6" s="22">
        <f t="shared" si="12"/>
        <v>55.96</v>
      </c>
      <c r="DL6" s="22">
        <f t="shared" si="12"/>
        <v>56.98</v>
      </c>
      <c r="DM6" s="22">
        <f t="shared" si="12"/>
        <v>51.13</v>
      </c>
      <c r="DN6" s="22">
        <f t="shared" si="12"/>
        <v>51.62</v>
      </c>
      <c r="DO6" s="22">
        <f t="shared" si="12"/>
        <v>52.16</v>
      </c>
      <c r="DP6" s="22">
        <f t="shared" si="12"/>
        <v>52.59</v>
      </c>
      <c r="DQ6" s="22">
        <f t="shared" si="12"/>
        <v>52.74</v>
      </c>
      <c r="DR6" s="21" t="str">
        <f>IF(DR7="","",IF(DR7="-","【-】","【"&amp;SUBSTITUTE(TEXT(DR7,"#,##0.00"),"-","△")&amp;"】"))</f>
        <v>【52.02】</v>
      </c>
      <c r="DS6" s="22">
        <f>IF(DS7="",NA(),DS7)</f>
        <v>18.510000000000002</v>
      </c>
      <c r="DT6" s="22">
        <f t="shared" ref="DT6:EB6" si="13">IF(DT7="",NA(),DT7)</f>
        <v>20.54</v>
      </c>
      <c r="DU6" s="22">
        <f t="shared" si="13"/>
        <v>22.43</v>
      </c>
      <c r="DV6" s="22">
        <f t="shared" si="13"/>
        <v>25.06</v>
      </c>
      <c r="DW6" s="22">
        <f t="shared" si="13"/>
        <v>27.32</v>
      </c>
      <c r="DX6" s="22">
        <f t="shared" si="13"/>
        <v>22.41</v>
      </c>
      <c r="DY6" s="22">
        <f t="shared" si="13"/>
        <v>23.68</v>
      </c>
      <c r="DZ6" s="22">
        <f t="shared" si="13"/>
        <v>25.76</v>
      </c>
      <c r="EA6" s="22">
        <f t="shared" si="13"/>
        <v>27.51</v>
      </c>
      <c r="EB6" s="22">
        <f t="shared" si="13"/>
        <v>28.57</v>
      </c>
      <c r="EC6" s="21" t="str">
        <f>IF(EC7="","",IF(EC7="-","【-】","【"&amp;SUBSTITUTE(TEXT(EC7,"#,##0.00"),"-","△")&amp;"】"))</f>
        <v>【25.37】</v>
      </c>
      <c r="ED6" s="22">
        <f>IF(ED7="",NA(),ED7)</f>
        <v>0.59</v>
      </c>
      <c r="EE6" s="22">
        <f t="shared" ref="EE6:EM6" si="14">IF(EE7="",NA(),EE7)</f>
        <v>0.56999999999999995</v>
      </c>
      <c r="EF6" s="22">
        <f t="shared" si="14"/>
        <v>0.48</v>
      </c>
      <c r="EG6" s="22">
        <f t="shared" si="14"/>
        <v>0.39</v>
      </c>
      <c r="EH6" s="22">
        <f t="shared" si="14"/>
        <v>0.38</v>
      </c>
      <c r="EI6" s="22">
        <f t="shared" si="14"/>
        <v>0.73</v>
      </c>
      <c r="EJ6" s="22">
        <f t="shared" si="14"/>
        <v>0.79</v>
      </c>
      <c r="EK6" s="22">
        <f t="shared" si="14"/>
        <v>0.75</v>
      </c>
      <c r="EL6" s="22">
        <f t="shared" si="14"/>
        <v>0.78</v>
      </c>
      <c r="EM6" s="22">
        <f t="shared" si="14"/>
        <v>0.73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102024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71.12</v>
      </c>
      <c r="P7" s="25">
        <v>99.67</v>
      </c>
      <c r="Q7" s="25">
        <v>2330</v>
      </c>
      <c r="R7" s="25">
        <v>367861</v>
      </c>
      <c r="S7" s="25">
        <v>459.16</v>
      </c>
      <c r="T7" s="25">
        <v>801.16</v>
      </c>
      <c r="U7" s="25">
        <v>365346</v>
      </c>
      <c r="V7" s="25">
        <v>248.82</v>
      </c>
      <c r="W7" s="25">
        <v>1468.31</v>
      </c>
      <c r="X7" s="25">
        <v>112.22</v>
      </c>
      <c r="Y7" s="25">
        <v>113.51</v>
      </c>
      <c r="Z7" s="25">
        <v>114.88</v>
      </c>
      <c r="AA7" s="25">
        <v>112.98</v>
      </c>
      <c r="AB7" s="25">
        <v>114.26</v>
      </c>
      <c r="AC7" s="25">
        <v>113.57</v>
      </c>
      <c r="AD7" s="25">
        <v>112.59</v>
      </c>
      <c r="AE7" s="25">
        <v>113.87</v>
      </c>
      <c r="AF7" s="25">
        <v>109.87</v>
      </c>
      <c r="AG7" s="25">
        <v>109.81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1.5</v>
      </c>
      <c r="AT7" s="25">
        <v>283.91000000000003</v>
      </c>
      <c r="AU7" s="25">
        <v>298.45</v>
      </c>
      <c r="AV7" s="25">
        <v>311.29000000000002</v>
      </c>
      <c r="AW7" s="25">
        <v>323.36</v>
      </c>
      <c r="AX7" s="25">
        <v>326.39</v>
      </c>
      <c r="AY7" s="25">
        <v>250.03</v>
      </c>
      <c r="AZ7" s="25">
        <v>239.45</v>
      </c>
      <c r="BA7" s="25">
        <v>246.01</v>
      </c>
      <c r="BB7" s="25">
        <v>228.89</v>
      </c>
      <c r="BC7" s="25">
        <v>232.66</v>
      </c>
      <c r="BD7" s="25">
        <v>243.36</v>
      </c>
      <c r="BE7" s="25">
        <v>380.7</v>
      </c>
      <c r="BF7" s="25">
        <v>366.27</v>
      </c>
      <c r="BG7" s="25">
        <v>346.77</v>
      </c>
      <c r="BH7" s="25">
        <v>328.48</v>
      </c>
      <c r="BI7" s="25">
        <v>307.97000000000003</v>
      </c>
      <c r="BJ7" s="25">
        <v>254.19</v>
      </c>
      <c r="BK7" s="25">
        <v>259.56</v>
      </c>
      <c r="BL7" s="25">
        <v>248.92</v>
      </c>
      <c r="BM7" s="25">
        <v>251.26</v>
      </c>
      <c r="BN7" s="25">
        <v>255.84</v>
      </c>
      <c r="BO7" s="25">
        <v>265.93</v>
      </c>
      <c r="BP7" s="25">
        <v>104.49</v>
      </c>
      <c r="BQ7" s="25">
        <v>106.22</v>
      </c>
      <c r="BR7" s="25">
        <v>107.4</v>
      </c>
      <c r="BS7" s="25">
        <v>105.69</v>
      </c>
      <c r="BT7" s="25">
        <v>105.84</v>
      </c>
      <c r="BU7" s="25">
        <v>107.42</v>
      </c>
      <c r="BV7" s="25">
        <v>105.07</v>
      </c>
      <c r="BW7" s="25">
        <v>107.54</v>
      </c>
      <c r="BX7" s="25">
        <v>101.93</v>
      </c>
      <c r="BY7" s="25">
        <v>102.36</v>
      </c>
      <c r="BZ7" s="25">
        <v>97.82</v>
      </c>
      <c r="CA7" s="25">
        <v>125.5</v>
      </c>
      <c r="CB7" s="25">
        <v>122.37</v>
      </c>
      <c r="CC7" s="25">
        <v>121.44</v>
      </c>
      <c r="CD7" s="25">
        <v>123.85</v>
      </c>
      <c r="CE7" s="25">
        <v>123.8</v>
      </c>
      <c r="CF7" s="25">
        <v>157.19</v>
      </c>
      <c r="CG7" s="25">
        <v>153.71</v>
      </c>
      <c r="CH7" s="25">
        <v>155.9</v>
      </c>
      <c r="CI7" s="25">
        <v>162.47</v>
      </c>
      <c r="CJ7" s="25">
        <v>165.52</v>
      </c>
      <c r="CK7" s="25">
        <v>177.56</v>
      </c>
      <c r="CL7" s="25">
        <v>71.11</v>
      </c>
      <c r="CM7" s="25">
        <v>71.36</v>
      </c>
      <c r="CN7" s="25">
        <v>71.150000000000006</v>
      </c>
      <c r="CO7" s="25">
        <v>70.989999999999995</v>
      </c>
      <c r="CP7" s="25">
        <v>71.13</v>
      </c>
      <c r="CQ7" s="25">
        <v>63.16</v>
      </c>
      <c r="CR7" s="25">
        <v>64.41</v>
      </c>
      <c r="CS7" s="25">
        <v>64.11</v>
      </c>
      <c r="CT7" s="25">
        <v>63.81</v>
      </c>
      <c r="CU7" s="25">
        <v>63.58</v>
      </c>
      <c r="CV7" s="25">
        <v>59.81</v>
      </c>
      <c r="CW7" s="25">
        <v>87.35</v>
      </c>
      <c r="CX7" s="25">
        <v>87.71</v>
      </c>
      <c r="CY7" s="25">
        <v>87.84</v>
      </c>
      <c r="CZ7" s="25">
        <v>87.08</v>
      </c>
      <c r="DA7" s="25">
        <v>85.76</v>
      </c>
      <c r="DB7" s="25">
        <v>91.48</v>
      </c>
      <c r="DC7" s="25">
        <v>91.64</v>
      </c>
      <c r="DD7" s="25">
        <v>92.09</v>
      </c>
      <c r="DE7" s="25">
        <v>91.76</v>
      </c>
      <c r="DF7" s="25">
        <v>91.22</v>
      </c>
      <c r="DG7" s="25">
        <v>89.42</v>
      </c>
      <c r="DH7" s="25">
        <v>52.38</v>
      </c>
      <c r="DI7" s="25">
        <v>53.48</v>
      </c>
      <c r="DJ7" s="25">
        <v>54.69</v>
      </c>
      <c r="DK7" s="25">
        <v>55.96</v>
      </c>
      <c r="DL7" s="25">
        <v>56.98</v>
      </c>
      <c r="DM7" s="25">
        <v>51.13</v>
      </c>
      <c r="DN7" s="25">
        <v>51.62</v>
      </c>
      <c r="DO7" s="25">
        <v>52.16</v>
      </c>
      <c r="DP7" s="25">
        <v>52.59</v>
      </c>
      <c r="DQ7" s="25">
        <v>52.74</v>
      </c>
      <c r="DR7" s="25">
        <v>52.02</v>
      </c>
      <c r="DS7" s="25">
        <v>18.510000000000002</v>
      </c>
      <c r="DT7" s="25">
        <v>20.54</v>
      </c>
      <c r="DU7" s="25">
        <v>22.43</v>
      </c>
      <c r="DV7" s="25">
        <v>25.06</v>
      </c>
      <c r="DW7" s="25">
        <v>27.32</v>
      </c>
      <c r="DX7" s="25">
        <v>22.41</v>
      </c>
      <c r="DY7" s="25">
        <v>23.68</v>
      </c>
      <c r="DZ7" s="25">
        <v>25.76</v>
      </c>
      <c r="EA7" s="25">
        <v>27.51</v>
      </c>
      <c r="EB7" s="25">
        <v>28.57</v>
      </c>
      <c r="EC7" s="25">
        <v>25.37</v>
      </c>
      <c r="ED7" s="25">
        <v>0.59</v>
      </c>
      <c r="EE7" s="25">
        <v>0.56999999999999995</v>
      </c>
      <c r="EF7" s="25">
        <v>0.48</v>
      </c>
      <c r="EG7" s="25">
        <v>0.39</v>
      </c>
      <c r="EH7" s="25">
        <v>0.38</v>
      </c>
      <c r="EI7" s="25">
        <v>0.73</v>
      </c>
      <c r="EJ7" s="25">
        <v>0.79</v>
      </c>
      <c r="EK7" s="25">
        <v>0.75</v>
      </c>
      <c r="EL7" s="25">
        <v>0.78</v>
      </c>
      <c r="EM7" s="25">
        <v>0.73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107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2025-01-30T06:28:43Z</cp:lastPrinted>
  <dcterms:created xsi:type="dcterms:W3CDTF">2025-01-24T06:46:20Z</dcterms:created>
  <dcterms:modified xsi:type="dcterms:W3CDTF">2025-02-27T07:52:10Z</dcterms:modified>
  <cp:category/>
</cp:coreProperties>
</file>