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FEBC1BE-AAAA-49A3-9126-A299E2C4A827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公開用シート" sheetId="26" r:id="rId1"/>
  </sheets>
  <externalReferences>
    <externalReference r:id="rId2"/>
    <externalReference r:id="rId3"/>
    <externalReference r:id="rId4"/>
  </externalReferences>
  <definedNames>
    <definedName name="_xlnm.Print_Area" localSheetId="0">公開用シート!$A$1:$BS$92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7" i="26" l="1"/>
  <c r="U87" i="26"/>
  <c r="N87" i="26"/>
  <c r="AM80" i="26"/>
  <c r="U80" i="26"/>
  <c r="N74" i="26"/>
  <c r="BN71" i="26"/>
  <c r="BJ71" i="26"/>
  <c r="BF71" i="26"/>
  <c r="BF68" i="26"/>
  <c r="AN68" i="26"/>
  <c r="U68" i="26"/>
  <c r="N68" i="26"/>
  <c r="AM56" i="26"/>
  <c r="U56" i="26"/>
  <c r="N56" i="26"/>
  <c r="AM49" i="26"/>
  <c r="U49" i="26"/>
  <c r="AC44" i="26"/>
  <c r="U44" i="26"/>
  <c r="N43" i="26"/>
  <c r="BN40" i="26"/>
  <c r="BJ40" i="26"/>
  <c r="BF40" i="26"/>
  <c r="AC39" i="26"/>
  <c r="U39" i="26"/>
  <c r="BF37" i="26"/>
  <c r="AM37" i="26"/>
  <c r="N37" i="26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<sst xmlns="http://schemas.openxmlformats.org/spreadsheetml/2006/main" count="53" uniqueCount="38">
  <si>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</si>
  <si>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</si>
  <si>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</si>
  <si>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</si>
  <si>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</si>
  <si>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</si>
  <si>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</si>
  <si>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</si>
  <si>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</si>
  <si>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</si>
  <si>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</si>
  <si>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</si>
  <si>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</si>
  <si>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</si>
  <si>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</si>
  <si>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</si>
  <si>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</si>
  <si>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</si>
  <si>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</si>
  <si>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</si>
  <si>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</si>
  <si>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</si>
  <si>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</si>
  <si>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</si>
  <si>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</si>
  <si>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</si>
  <si>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</si>
  <si>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</si>
  <si>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</si>
  <si>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</si>
  <si>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</si>
  <si>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</si>
  <si>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</si>
  <si>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</si>
  <si>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</si>
  <si>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群馬東部水道企業団</t>
  </si>
  <si>
    <t>水道事業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</si>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</sst>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21\&#32068;&#3234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21\&#32068;&#3234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21\&#32068;&#32340;\02_&#20225;&#30011;&#35506;\&#20849;&#36890;\01&#20225;&#30011;&#20418;\014%20&#22269;&#30476;&#31561;&#12363;&#12425;&#12398;&#35519;&#26619;&#12539;&#22577;&#21578;\R06\20240422&#12304;&#35519;&#26619;&#12305;&#20844;&#21942;&#20225;&#26989;&#12398;&#25244;&#26412;&#30340;&#12394;&#25913;&#38761;&#31561;&#12398;&#21462;&#32068;&#29366;&#27841;&#35519;&#26619;&#65288;&#32676;&#39340;&#30476;&#24066;&#30010;&#26449;&#35506;&#65289;\01&#36039;&#26009;&#19968;&#24335;&#65288;&#25244;&#26412;&#30340;&#12394;&#25913;&#38761;&#65289;\03_&#35519;&#26619;&#31080;&#65288;65&#32676;&#39340;&#26481;&#37096;&#27700;&#36947;&#20225;&#26989;&#22243;&#12300;&#27700;&#36947;&#20107;&#26989;&#12301;&#65289;&#35330;&#27491;&#29256;2&#65288;2024042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群馬東部水道企業団</v>
          </cell>
        </row>
        <row r="18">
          <cell r="F18" t="str">
            <v>水道事業</v>
          </cell>
        </row>
        <row r="51">
          <cell r="R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>●</v>
          </cell>
          <cell r="X54" t="str">
            <v>●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282">
          <cell r="B282" t="str">
            <v>　３市５町（太田市、館林市、みどり市、板倉町、明和町、千代田町、大泉町及び邑楽町）の水道事業の統合により、平成２８年４月１日に群馬東部水道企業団として事業を開始した。
　職員数は、７８人（Ｈ２８)から４９人（Ｒ５）に減少した。浄水場は、２２箇所（Ｈ２８）から１１箇所（Ｒ５）に減少した。</v>
          </cell>
        </row>
        <row r="290">
          <cell r="J290" t="str">
            <v>●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30">
          <cell r="B330" t="str">
            <v>平成</v>
          </cell>
          <cell r="E330">
            <v>28</v>
          </cell>
        </row>
        <row r="331">
          <cell r="E331">
            <v>4</v>
          </cell>
        </row>
        <row r="332">
          <cell r="E332">
            <v>1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507">
          <cell r="B507" t="str">
            <v>　３市５町（太田市、館林市、みどり市、板倉町、明和町、千代田町、大泉町及び邑楽町）の水道事業の統合により、平成２８年４月１日に群馬東部水道企業団として事業を開始した。
　広域化により増加した事業を効率的に進めるため、水道料金の徴収や施設の管理、老朽化や広域化に伴う管路の更新など多業務を委託した。</v>
          </cell>
        </row>
        <row r="513">
          <cell r="B513" t="str">
            <v>　３つの事業方針「事業の課題解決や地域経済発展」「公益性確保と民間の効率的経営」「周辺地域への事業発展とスケールメリットの発揮」を理解し、要求水準を満たす事業運営を行うこと。</v>
          </cell>
        </row>
        <row r="519">
          <cell r="B519" t="str">
            <v>平成</v>
          </cell>
          <cell r="E519">
            <v>29</v>
          </cell>
        </row>
        <row r="520">
          <cell r="E520">
            <v>4</v>
          </cell>
        </row>
        <row r="521">
          <cell r="E521">
            <v>1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11"/>
  <sheetViews>
    <sheetView showZeros="0" tabSelected="1" view="pageBreakPreview" zoomScale="50" zoomScaleNormal="55" zoomScaleSheetLayoutView="50" workbookViewId="0">
      <selection activeCell="AO11" sqref="AO11:BF1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91" t="s">
        <v>13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22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23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5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5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5" customHeight="1">
      <c r="C11" s="193" t="s">
        <v>35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37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5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5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23" t="s">
        <v>24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26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29" t="s">
        <v>2</v>
      </c>
      <c r="E20" s="230"/>
      <c r="F20" s="230"/>
      <c r="G20" s="230"/>
      <c r="H20" s="230"/>
      <c r="I20" s="230"/>
      <c r="J20" s="231"/>
      <c r="K20" s="229" t="s">
        <v>3</v>
      </c>
      <c r="L20" s="230"/>
      <c r="M20" s="230"/>
      <c r="N20" s="230"/>
      <c r="O20" s="230"/>
      <c r="P20" s="230"/>
      <c r="Q20" s="231"/>
      <c r="R20" s="229" t="s">
        <v>16</v>
      </c>
      <c r="S20" s="230"/>
      <c r="T20" s="230"/>
      <c r="U20" s="230"/>
      <c r="V20" s="230"/>
      <c r="W20" s="230"/>
      <c r="X20" s="231"/>
      <c r="Y20" s="238" t="s">
        <v>14</v>
      </c>
      <c r="Z20" s="238"/>
      <c r="AA20" s="238"/>
      <c r="AB20" s="238"/>
      <c r="AC20" s="238"/>
      <c r="AD20" s="238"/>
      <c r="AE20" s="238"/>
      <c r="AF20" s="239" t="s">
        <v>15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40"/>
      <c r="BA20" s="20"/>
      <c r="BB20" s="214" t="s">
        <v>1</v>
      </c>
      <c r="BC20" s="215"/>
      <c r="BD20" s="215"/>
      <c r="BE20" s="215"/>
      <c r="BF20" s="215"/>
      <c r="BG20" s="215"/>
      <c r="BH20" s="215"/>
      <c r="BI20" s="215"/>
      <c r="BJ20" s="185"/>
      <c r="BK20" s="186"/>
      <c r="BL20" s="65"/>
      <c r="BS20" s="35"/>
    </row>
    <row r="21" spans="1:71" ht="13.4" customHeight="1">
      <c r="A21" s="2"/>
      <c r="B21" s="2"/>
      <c r="C21" s="19"/>
      <c r="D21" s="232"/>
      <c r="E21" s="233"/>
      <c r="F21" s="233"/>
      <c r="G21" s="233"/>
      <c r="H21" s="233"/>
      <c r="I21" s="233"/>
      <c r="J21" s="234"/>
      <c r="K21" s="232"/>
      <c r="L21" s="233"/>
      <c r="M21" s="233"/>
      <c r="N21" s="233"/>
      <c r="O21" s="233"/>
      <c r="P21" s="233"/>
      <c r="Q21" s="234"/>
      <c r="R21" s="232"/>
      <c r="S21" s="233"/>
      <c r="T21" s="233"/>
      <c r="U21" s="233"/>
      <c r="V21" s="233"/>
      <c r="W21" s="233"/>
      <c r="X21" s="234"/>
      <c r="Y21" s="238"/>
      <c r="Z21" s="238"/>
      <c r="AA21" s="238"/>
      <c r="AB21" s="238"/>
      <c r="AC21" s="238"/>
      <c r="AD21" s="238"/>
      <c r="AE21" s="238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2"/>
      <c r="BA21" s="20"/>
      <c r="BB21" s="216"/>
      <c r="BC21" s="217"/>
      <c r="BD21" s="217"/>
      <c r="BE21" s="217"/>
      <c r="BF21" s="217"/>
      <c r="BG21" s="217"/>
      <c r="BH21" s="217"/>
      <c r="BI21" s="217"/>
      <c r="BJ21" s="187"/>
      <c r="BK21" s="188"/>
      <c r="BL21" s="65"/>
      <c r="BS21" s="35"/>
    </row>
    <row r="22" spans="1:71" ht="13.4" customHeight="1">
      <c r="A22" s="2"/>
      <c r="B22" s="2"/>
      <c r="C22" s="19"/>
      <c r="D22" s="232"/>
      <c r="E22" s="233"/>
      <c r="F22" s="233"/>
      <c r="G22" s="233"/>
      <c r="H22" s="233"/>
      <c r="I22" s="233"/>
      <c r="J22" s="234"/>
      <c r="K22" s="232"/>
      <c r="L22" s="233"/>
      <c r="M22" s="233"/>
      <c r="N22" s="233"/>
      <c r="O22" s="233"/>
      <c r="P22" s="233"/>
      <c r="Q22" s="234"/>
      <c r="R22" s="232"/>
      <c r="S22" s="233"/>
      <c r="T22" s="233"/>
      <c r="U22" s="233"/>
      <c r="V22" s="233"/>
      <c r="W22" s="233"/>
      <c r="X22" s="234"/>
      <c r="Y22" s="238"/>
      <c r="Z22" s="238"/>
      <c r="AA22" s="238"/>
      <c r="AB22" s="238"/>
      <c r="AC22" s="238"/>
      <c r="AD22" s="238"/>
      <c r="AE22" s="238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4"/>
      <c r="BA22" s="36"/>
      <c r="BB22" s="216"/>
      <c r="BC22" s="217"/>
      <c r="BD22" s="217"/>
      <c r="BE22" s="217"/>
      <c r="BF22" s="217"/>
      <c r="BG22" s="217"/>
      <c r="BH22" s="217"/>
      <c r="BI22" s="217"/>
      <c r="BJ22" s="187"/>
      <c r="BK22" s="188"/>
      <c r="BL22" s="65"/>
      <c r="BS22" s="35"/>
    </row>
    <row r="23" spans="1:71" ht="31.4" customHeight="1">
      <c r="A23" s="2"/>
      <c r="B23" s="2"/>
      <c r="C23" s="19"/>
      <c r="D23" s="235"/>
      <c r="E23" s="236"/>
      <c r="F23" s="236"/>
      <c r="G23" s="236"/>
      <c r="H23" s="236"/>
      <c r="I23" s="236"/>
      <c r="J23" s="237"/>
      <c r="K23" s="235"/>
      <c r="L23" s="236"/>
      <c r="M23" s="236"/>
      <c r="N23" s="236"/>
      <c r="O23" s="236"/>
      <c r="P23" s="236"/>
      <c r="Q23" s="237"/>
      <c r="R23" s="235"/>
      <c r="S23" s="236"/>
      <c r="T23" s="236"/>
      <c r="U23" s="236"/>
      <c r="V23" s="236"/>
      <c r="W23" s="236"/>
      <c r="X23" s="237"/>
      <c r="Y23" s="238"/>
      <c r="Z23" s="238"/>
      <c r="AA23" s="238"/>
      <c r="AB23" s="238"/>
      <c r="AC23" s="238"/>
      <c r="AD23" s="238"/>
      <c r="AE23" s="238"/>
      <c r="AF23" s="220" t="s">
        <v>29</v>
      </c>
      <c r="AG23" s="220"/>
      <c r="AH23" s="220"/>
      <c r="AI23" s="220"/>
      <c r="AJ23" s="220"/>
      <c r="AK23" s="220"/>
      <c r="AL23" s="221"/>
      <c r="AM23" s="222" t="s">
        <v>30</v>
      </c>
      <c r="AN23" s="220"/>
      <c r="AO23" s="220"/>
      <c r="AP23" s="220"/>
      <c r="AQ23" s="220"/>
      <c r="AR23" s="220"/>
      <c r="AS23" s="221"/>
      <c r="AT23" s="222" t="s">
        <v>31</v>
      </c>
      <c r="AU23" s="220"/>
      <c r="AV23" s="220"/>
      <c r="AW23" s="220"/>
      <c r="AX23" s="220"/>
      <c r="AY23" s="220"/>
      <c r="AZ23" s="221"/>
      <c r="BA23" s="36"/>
      <c r="BB23" s="218"/>
      <c r="BC23" s="219"/>
      <c r="BD23" s="219"/>
      <c r="BE23" s="219"/>
      <c r="BF23" s="219"/>
      <c r="BG23" s="219"/>
      <c r="BH23" s="219"/>
      <c r="BI23" s="219"/>
      <c r="BJ23" s="189"/>
      <c r="BK23" s="190"/>
      <c r="BL23" s="65"/>
      <c r="BS23" s="35"/>
    </row>
    <row r="24" spans="1:71" ht="15.65" customHeight="1">
      <c r="A24" s="2"/>
      <c r="B24" s="2"/>
      <c r="C24" s="19"/>
      <c r="D24" s="157" t="str">
        <f>IF([3]回答表!R49="●","●","")</f>
        <v/>
      </c>
      <c r="E24" s="158"/>
      <c r="F24" s="158"/>
      <c r="G24" s="158"/>
      <c r="H24" s="158"/>
      <c r="I24" s="158"/>
      <c r="J24" s="159"/>
      <c r="K24" s="157" t="str">
        <f>IF([3]回答表!R50="●","●","")</f>
        <v/>
      </c>
      <c r="L24" s="158"/>
      <c r="M24" s="158"/>
      <c r="N24" s="158"/>
      <c r="O24" s="158"/>
      <c r="P24" s="158"/>
      <c r="Q24" s="159"/>
      <c r="R24" s="157" t="str">
        <f>IF([3]回答表!R51="●","●","")</f>
        <v/>
      </c>
      <c r="S24" s="158"/>
      <c r="T24" s="158"/>
      <c r="U24" s="158"/>
      <c r="V24" s="158"/>
      <c r="W24" s="158"/>
      <c r="X24" s="159"/>
      <c r="Y24" s="157" t="str">
        <f>IF([3]回答表!R52="●","●","")</f>
        <v>●</v>
      </c>
      <c r="Z24" s="158"/>
      <c r="AA24" s="158"/>
      <c r="AB24" s="158"/>
      <c r="AC24" s="158"/>
      <c r="AD24" s="158"/>
      <c r="AE24" s="159"/>
      <c r="AF24" s="154" t="str">
        <f>IF([3]回答表!R53="●","●","")</f>
        <v/>
      </c>
      <c r="AG24" s="155"/>
      <c r="AH24" s="155"/>
      <c r="AI24" s="155"/>
      <c r="AJ24" s="155"/>
      <c r="AK24" s="155"/>
      <c r="AL24" s="156"/>
      <c r="AM24" s="154" t="str">
        <f>IF([3]回答表!R54="●","●","")</f>
        <v>●</v>
      </c>
      <c r="AN24" s="155"/>
      <c r="AO24" s="155"/>
      <c r="AP24" s="155"/>
      <c r="AQ24" s="155"/>
      <c r="AR24" s="155"/>
      <c r="AS24" s="156"/>
      <c r="AT24" s="154" t="str">
        <f>IF([3]回答表!R55="●","●","")</f>
        <v/>
      </c>
      <c r="AU24" s="155"/>
      <c r="AV24" s="155"/>
      <c r="AW24" s="155"/>
      <c r="AX24" s="155"/>
      <c r="AY24" s="155"/>
      <c r="AZ24" s="156"/>
      <c r="BA24" s="36"/>
      <c r="BB24" s="154" t="str">
        <f>IF([3]回答表!R56="●","●","")</f>
        <v/>
      </c>
      <c r="BC24" s="155"/>
      <c r="BD24" s="155"/>
      <c r="BE24" s="155"/>
      <c r="BF24" s="155"/>
      <c r="BG24" s="155"/>
      <c r="BH24" s="155"/>
      <c r="BI24" s="155"/>
      <c r="BJ24" s="185"/>
      <c r="BK24" s="186"/>
      <c r="BL24" s="65"/>
      <c r="BS24" s="35"/>
    </row>
    <row r="25" spans="1:71" ht="15.65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7"/>
      <c r="BB25" s="157"/>
      <c r="BC25" s="158"/>
      <c r="BD25" s="158"/>
      <c r="BE25" s="158"/>
      <c r="BF25" s="158"/>
      <c r="BG25" s="158"/>
      <c r="BH25" s="158"/>
      <c r="BI25" s="158"/>
      <c r="BJ25" s="187"/>
      <c r="BK25" s="188"/>
      <c r="BL25" s="65"/>
      <c r="BS25" s="35"/>
    </row>
    <row r="26" spans="1:71" ht="15.65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7"/>
      <c r="BB26" s="160"/>
      <c r="BC26" s="161"/>
      <c r="BD26" s="161"/>
      <c r="BE26" s="161"/>
      <c r="BF26" s="161"/>
      <c r="BG26" s="161"/>
      <c r="BH26" s="161"/>
      <c r="BI26" s="161"/>
      <c r="BJ26" s="189"/>
      <c r="BK26" s="190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>
      <c r="A33" s="2"/>
      <c r="B33" s="2"/>
      <c r="C33" s="47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90" t="s">
        <v>18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>
      <c r="A34" s="2"/>
      <c r="B34" s="2"/>
      <c r="C34" s="47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99999999999999" customHeight="1">
      <c r="A37" s="2"/>
      <c r="B37" s="2"/>
      <c r="C37" s="47"/>
      <c r="D37" s="152" t="s">
        <v>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99" t="str">
        <f>IF([3]回答表!F18="水道事業",IF([3]回答表!X52="●","●",""),"")</f>
        <v>●</v>
      </c>
      <c r="O37" s="100"/>
      <c r="P37" s="100"/>
      <c r="Q37" s="101"/>
      <c r="R37" s="23"/>
      <c r="S37" s="23"/>
      <c r="T37" s="23"/>
      <c r="U37" s="163" t="s">
        <v>25</v>
      </c>
      <c r="V37" s="164"/>
      <c r="W37" s="164"/>
      <c r="X37" s="164"/>
      <c r="Y37" s="164"/>
      <c r="Z37" s="164"/>
      <c r="AA37" s="164"/>
      <c r="AB37" s="164"/>
      <c r="AC37" s="169" t="s">
        <v>26</v>
      </c>
      <c r="AD37" s="170"/>
      <c r="AE37" s="170"/>
      <c r="AF37" s="170"/>
      <c r="AG37" s="170"/>
      <c r="AH37" s="170"/>
      <c r="AI37" s="170"/>
      <c r="AJ37" s="171"/>
      <c r="AK37" s="54"/>
      <c r="AL37" s="54"/>
      <c r="AM37" s="135" t="str">
        <f>IF([3]回答表!F18="水道事業",IF([3]回答表!X52="●",[3]回答表!B282,IF([3]回答表!AA52="●",[3]回答表!B352,"")),"")</f>
        <v>　３市５町（太田市、館林市、みどり市、板倉町、明和町、千代田町、大泉町及び邑楽町）の水道事業の統合により、平成２８年４月１日に群馬東部水道企業団として事業を開始した。
　職員数は、７８人（Ｈ２８)から４９人（Ｒ５）に減少した。浄水場は、２２箇所（Ｈ２８）から１１箇所（Ｒ５）に減少した。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08" t="str">
        <f>IF([3]回答表!F18="水道事業",IF([3]回答表!X52="●",[3]回答表!B330,IF([3]回答表!AA52="●",[3]回答表!B399,"")),"")</f>
        <v>平成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</row>
    <row r="38" spans="1:71" ht="19.399999999999999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02"/>
      <c r="O38" s="103"/>
      <c r="P38" s="103"/>
      <c r="Q38" s="104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72"/>
      <c r="AD38" s="173"/>
      <c r="AE38" s="173"/>
      <c r="AF38" s="173"/>
      <c r="AG38" s="173"/>
      <c r="AH38" s="173"/>
      <c r="AI38" s="173"/>
      <c r="AJ38" s="174"/>
      <c r="AK38" s="54"/>
      <c r="AL38" s="54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</row>
    <row r="39" spans="1:71" ht="15.65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02"/>
      <c r="O39" s="103"/>
      <c r="P39" s="103"/>
      <c r="Q39" s="104"/>
      <c r="R39" s="23"/>
      <c r="S39" s="23"/>
      <c r="T39" s="23"/>
      <c r="U39" s="154" t="str">
        <f>IF([3]回答表!F18="水道事業",IF([3]回答表!X52="●",[3]回答表!J290,IF([3]回答表!AA52="●",[3]回答表!J360,"")),"")</f>
        <v>●</v>
      </c>
      <c r="V39" s="155"/>
      <c r="W39" s="155"/>
      <c r="X39" s="155"/>
      <c r="Y39" s="155"/>
      <c r="Z39" s="155"/>
      <c r="AA39" s="155"/>
      <c r="AB39" s="156"/>
      <c r="AC39" s="154" t="str">
        <f>IF([3]回答表!F18="水道事業",IF([3]回答表!X52="●",[3]回答表!J292,IF([3]回答表!AA52="●",[3]回答表!J362,"")),"")</f>
        <v xml:space="preserve"> </v>
      </c>
      <c r="AD39" s="155"/>
      <c r="AE39" s="155"/>
      <c r="AF39" s="155"/>
      <c r="AG39" s="155"/>
      <c r="AH39" s="155"/>
      <c r="AI39" s="155"/>
      <c r="AJ39" s="156"/>
      <c r="AK39" s="54"/>
      <c r="AL39" s="54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</row>
    <row r="40" spans="1:71" ht="15.65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05"/>
      <c r="O40" s="106"/>
      <c r="P40" s="106"/>
      <c r="Q40" s="107"/>
      <c r="R40" s="23"/>
      <c r="S40" s="23"/>
      <c r="T40" s="23"/>
      <c r="U40" s="157"/>
      <c r="V40" s="158"/>
      <c r="W40" s="158"/>
      <c r="X40" s="158"/>
      <c r="Y40" s="158"/>
      <c r="Z40" s="158"/>
      <c r="AA40" s="158"/>
      <c r="AB40" s="159"/>
      <c r="AC40" s="157"/>
      <c r="AD40" s="158"/>
      <c r="AE40" s="158"/>
      <c r="AF40" s="158"/>
      <c r="AG40" s="158"/>
      <c r="AH40" s="158"/>
      <c r="AI40" s="158"/>
      <c r="AJ40" s="159"/>
      <c r="AK40" s="54"/>
      <c r="AL40" s="54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11">
        <f>IF([3]回答表!F18="水道事業",IF([3]回答表!X52="●",[3]回答表!E330,IF([3]回答表!AA52="●",[3]回答表!E399,"")),"")</f>
        <v>28</v>
      </c>
      <c r="BG40" s="112"/>
      <c r="BH40" s="112"/>
      <c r="BI40" s="112"/>
      <c r="BJ40" s="111">
        <f>IF([3]回答表!F18="水道事業",IF([3]回答表!X52="●",[3]回答表!E331,IF([3]回答表!AA52="●",[3]回答表!E400,"")),"")</f>
        <v>4</v>
      </c>
      <c r="BK40" s="112"/>
      <c r="BL40" s="112"/>
      <c r="BM40" s="112"/>
      <c r="BN40" s="111">
        <f>IF([3]回答表!F18="水道事業",IF([3]回答表!X52="●",[3]回答表!E332,IF([3]回答表!AA52="●",[3]回答表!E401,"")),"")</f>
        <v>1</v>
      </c>
      <c r="BO40" s="112"/>
      <c r="BP40" s="112"/>
      <c r="BQ40" s="113"/>
      <c r="BR40" s="50"/>
      <c r="BS40" s="2"/>
    </row>
    <row r="41" spans="1:71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0"/>
      <c r="V41" s="161"/>
      <c r="W41" s="161"/>
      <c r="X41" s="161"/>
      <c r="Y41" s="161"/>
      <c r="Z41" s="161"/>
      <c r="AA41" s="161"/>
      <c r="AB41" s="162"/>
      <c r="AC41" s="160"/>
      <c r="AD41" s="161"/>
      <c r="AE41" s="161"/>
      <c r="AF41" s="161"/>
      <c r="AG41" s="161"/>
      <c r="AH41" s="161"/>
      <c r="AI41" s="161"/>
      <c r="AJ41" s="162"/>
      <c r="AK41" s="54"/>
      <c r="AL41" s="54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</row>
    <row r="42" spans="1:71" ht="19.3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3" t="s">
        <v>20</v>
      </c>
      <c r="V42" s="164"/>
      <c r="W42" s="164"/>
      <c r="X42" s="164"/>
      <c r="Y42" s="164"/>
      <c r="Z42" s="164"/>
      <c r="AA42" s="164"/>
      <c r="AB42" s="164"/>
      <c r="AC42" s="163" t="s">
        <v>21</v>
      </c>
      <c r="AD42" s="164"/>
      <c r="AE42" s="164"/>
      <c r="AF42" s="164"/>
      <c r="AG42" s="164"/>
      <c r="AH42" s="164"/>
      <c r="AI42" s="164"/>
      <c r="AJ42" s="167"/>
      <c r="AK42" s="54"/>
      <c r="AL42" s="54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21"/>
      <c r="BE42" s="21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2"/>
    </row>
    <row r="43" spans="1:71" ht="19.399999999999999" customHeight="1">
      <c r="A43" s="2"/>
      <c r="B43" s="2"/>
      <c r="C43" s="47"/>
      <c r="D43" s="183" t="s">
        <v>7</v>
      </c>
      <c r="E43" s="152"/>
      <c r="F43" s="152"/>
      <c r="G43" s="152"/>
      <c r="H43" s="152"/>
      <c r="I43" s="152"/>
      <c r="J43" s="152"/>
      <c r="K43" s="152"/>
      <c r="L43" s="152"/>
      <c r="M43" s="153"/>
      <c r="N43" s="99" t="str">
        <f>IF([3]回答表!F18="水道事業",IF([3]回答表!AA52="●","●",""),"")</f>
        <v/>
      </c>
      <c r="O43" s="100"/>
      <c r="P43" s="100"/>
      <c r="Q43" s="101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68"/>
      <c r="AK43" s="54"/>
      <c r="AL43" s="54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7"/>
      <c r="BE43" s="57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</row>
    <row r="44" spans="1:71" ht="15.65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102"/>
      <c r="O44" s="103"/>
      <c r="P44" s="103"/>
      <c r="Q44" s="104"/>
      <c r="R44" s="23"/>
      <c r="S44" s="23"/>
      <c r="T44" s="23"/>
      <c r="U44" s="154" t="str">
        <f>IF([3]回答表!F18="水道事業",IF([3]回答表!X52="●",[3]回答表!J294,IF([3]回答表!AA52="●",[3]回答表!J364,"")),"")</f>
        <v xml:space="preserve"> </v>
      </c>
      <c r="V44" s="155"/>
      <c r="W44" s="155"/>
      <c r="X44" s="155"/>
      <c r="Y44" s="155"/>
      <c r="Z44" s="155"/>
      <c r="AA44" s="155"/>
      <c r="AB44" s="156"/>
      <c r="AC44" s="154" t="str">
        <f>IF([3]回答表!F18="水道事業",IF([3]回答表!X52="●",[3]回答表!J296,IF([3]回答表!AA52="●",[3]回答表!J366,"")),"")</f>
        <v xml:space="preserve"> </v>
      </c>
      <c r="AD44" s="155"/>
      <c r="AE44" s="155"/>
      <c r="AF44" s="155"/>
      <c r="AG44" s="155"/>
      <c r="AH44" s="155"/>
      <c r="AI44" s="155"/>
      <c r="AJ44" s="156"/>
      <c r="AK44" s="54"/>
      <c r="AL44" s="54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11" t="s">
        <v>8</v>
      </c>
      <c r="BG44" s="112"/>
      <c r="BH44" s="112"/>
      <c r="BI44" s="112"/>
      <c r="BJ44" s="111" t="s">
        <v>9</v>
      </c>
      <c r="BK44" s="112"/>
      <c r="BL44" s="112"/>
      <c r="BM44" s="112"/>
      <c r="BN44" s="111" t="s">
        <v>10</v>
      </c>
      <c r="BO44" s="112"/>
      <c r="BP44" s="112"/>
      <c r="BQ44" s="113"/>
      <c r="BR44" s="50"/>
      <c r="BS44" s="2"/>
    </row>
    <row r="45" spans="1:71" ht="15.65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53"/>
      <c r="N45" s="102"/>
      <c r="O45" s="103"/>
      <c r="P45" s="103"/>
      <c r="Q45" s="104"/>
      <c r="R45" s="23"/>
      <c r="S45" s="23"/>
      <c r="T45" s="23"/>
      <c r="U45" s="157"/>
      <c r="V45" s="158"/>
      <c r="W45" s="158"/>
      <c r="X45" s="158"/>
      <c r="Y45" s="158"/>
      <c r="Z45" s="158"/>
      <c r="AA45" s="158"/>
      <c r="AB45" s="159"/>
      <c r="AC45" s="157"/>
      <c r="AD45" s="158"/>
      <c r="AE45" s="158"/>
      <c r="AF45" s="158"/>
      <c r="AG45" s="158"/>
      <c r="AH45" s="158"/>
      <c r="AI45" s="158"/>
      <c r="AJ45" s="159"/>
      <c r="AK45" s="54"/>
      <c r="AL45" s="54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11"/>
      <c r="BG45" s="112"/>
      <c r="BH45" s="112"/>
      <c r="BI45" s="112"/>
      <c r="BJ45" s="111"/>
      <c r="BK45" s="112"/>
      <c r="BL45" s="112"/>
      <c r="BM45" s="112"/>
      <c r="BN45" s="111"/>
      <c r="BO45" s="112"/>
      <c r="BP45" s="112"/>
      <c r="BQ45" s="113"/>
      <c r="BR45" s="50"/>
      <c r="BS45" s="2"/>
    </row>
    <row r="46" spans="1:71" ht="15.65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105"/>
      <c r="O46" s="106"/>
      <c r="P46" s="106"/>
      <c r="Q46" s="107"/>
      <c r="R46" s="23"/>
      <c r="S46" s="23"/>
      <c r="T46" s="23"/>
      <c r="U46" s="160"/>
      <c r="V46" s="161"/>
      <c r="W46" s="161"/>
      <c r="X46" s="161"/>
      <c r="Y46" s="161"/>
      <c r="Z46" s="161"/>
      <c r="AA46" s="161"/>
      <c r="AB46" s="162"/>
      <c r="AC46" s="160"/>
      <c r="AD46" s="161"/>
      <c r="AE46" s="161"/>
      <c r="AF46" s="161"/>
      <c r="AG46" s="161"/>
      <c r="AH46" s="161"/>
      <c r="AI46" s="161"/>
      <c r="AJ46" s="162"/>
      <c r="AK46" s="54"/>
      <c r="AL46" s="54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7"/>
      <c r="BE46" s="57"/>
      <c r="BF46" s="123"/>
      <c r="BG46" s="124"/>
      <c r="BH46" s="124"/>
      <c r="BI46" s="124"/>
      <c r="BJ46" s="123"/>
      <c r="BK46" s="124"/>
      <c r="BL46" s="124"/>
      <c r="BM46" s="124"/>
      <c r="BN46" s="123"/>
      <c r="BO46" s="124"/>
      <c r="BP46" s="124"/>
      <c r="BQ46" s="125"/>
      <c r="BR46" s="50"/>
      <c r="BS46" s="2"/>
    </row>
    <row r="47" spans="1:71" ht="15.6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3">
        <f>IF([3]回答表!F18="水道事業",IF([3]回答表!X52="●",[3]回答表!E339,IF([3]回答表!AA52="●",[3]回答表!E408,"")),"")</f>
        <v>0</v>
      </c>
      <c r="V49" s="74"/>
      <c r="W49" s="74"/>
      <c r="X49" s="74"/>
      <c r="Y49" s="74"/>
      <c r="Z49" s="74"/>
      <c r="AA49" s="74"/>
      <c r="AB49" s="74"/>
      <c r="AC49" s="74"/>
      <c r="AD49" s="74"/>
      <c r="AE49" s="77" t="s">
        <v>34</v>
      </c>
      <c r="AF49" s="77"/>
      <c r="AG49" s="77"/>
      <c r="AH49" s="77"/>
      <c r="AI49" s="77"/>
      <c r="AJ49" s="78"/>
      <c r="AK49" s="54"/>
      <c r="AL49" s="54"/>
      <c r="AM49" s="81">
        <f>IF([3]回答表!F18="水道事業",IF([3]回答表!X52="●",[3]回答表!B341,IF([3]回答表!AA52="●",[3]回答表!B410,"")),"")</f>
        <v>0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50"/>
      <c r="BS49" s="40"/>
    </row>
    <row r="50" spans="1:71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9"/>
      <c r="AF50" s="79"/>
      <c r="AG50" s="79"/>
      <c r="AH50" s="79"/>
      <c r="AI50" s="79"/>
      <c r="AJ50" s="80"/>
      <c r="AK50" s="54"/>
      <c r="AL50" s="54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71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71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71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71" ht="15.65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49999999999999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17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15.65" customHeight="1">
      <c r="A56" s="2"/>
      <c r="B56" s="2"/>
      <c r="C56" s="47"/>
      <c r="D56" s="152" t="s">
        <v>12</v>
      </c>
      <c r="E56" s="152"/>
      <c r="F56" s="152"/>
      <c r="G56" s="152"/>
      <c r="H56" s="152"/>
      <c r="I56" s="152"/>
      <c r="J56" s="152"/>
      <c r="K56" s="152"/>
      <c r="L56" s="152"/>
      <c r="M56" s="153"/>
      <c r="N56" s="99" t="str">
        <f>IF([3]回答表!F18="水道事業",IF([3]回答表!AD52="●","●",""),"")</f>
        <v/>
      </c>
      <c r="O56" s="100"/>
      <c r="P56" s="100"/>
      <c r="Q56" s="101"/>
      <c r="R56" s="23"/>
      <c r="S56" s="23"/>
      <c r="T56" s="23"/>
      <c r="U56" s="81" t="str">
        <f>IF([3]回答表!F18="水道事業",IF([3]回答表!AD52="●",[3]回答表!B421,""),"")</f>
        <v/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59"/>
      <c r="AL56" s="59"/>
      <c r="AM56" s="81" t="str">
        <f>IF([3]回答表!F18="水道事業",IF([3]回答表!AD52="●",[3]回答表!B427,""),"")</f>
        <v/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50"/>
      <c r="BS56" s="2"/>
    </row>
    <row r="57" spans="1:71" ht="15.65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02"/>
      <c r="O57" s="103"/>
      <c r="P57" s="103"/>
      <c r="Q57" s="104"/>
      <c r="R57" s="23"/>
      <c r="S57" s="23"/>
      <c r="T57" s="23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84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2"/>
    </row>
    <row r="58" spans="1:71" ht="15.65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53"/>
      <c r="N58" s="102"/>
      <c r="O58" s="103"/>
      <c r="P58" s="103"/>
      <c r="Q58" s="104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2"/>
    </row>
    <row r="59" spans="1:71" ht="15.65" customHeight="1">
      <c r="A59" s="2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105"/>
      <c r="O59" s="106"/>
      <c r="P59" s="106"/>
      <c r="Q59" s="107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2"/>
    </row>
    <row r="60" spans="1:71" ht="15.65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71" s="4" customFormat="1" ht="15.65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5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40"/>
    </row>
    <row r="63" spans="1:71" ht="15.65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5" customHeight="1">
      <c r="A64" s="53"/>
      <c r="B64" s="53"/>
      <c r="C64" s="47"/>
      <c r="D64" s="146" t="s">
        <v>4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8"/>
      <c r="R64" s="90" t="s">
        <v>27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5" customHeight="1">
      <c r="A65" s="53"/>
      <c r="B65" s="53"/>
      <c r="C65" s="47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R65" s="96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8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5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399999999999999" customHeight="1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17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69" t="s">
        <v>28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70"/>
      <c r="BB67" s="70"/>
      <c r="BC67" s="48"/>
      <c r="BD67" s="21"/>
      <c r="BE67" s="21"/>
      <c r="BF67" s="31" t="s">
        <v>5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15.65" customHeight="1">
      <c r="A68" s="53"/>
      <c r="B68" s="53"/>
      <c r="C68" s="47"/>
      <c r="D68" s="90" t="s">
        <v>6</v>
      </c>
      <c r="E68" s="91"/>
      <c r="F68" s="91"/>
      <c r="G68" s="91"/>
      <c r="H68" s="91"/>
      <c r="I68" s="91"/>
      <c r="J68" s="91"/>
      <c r="K68" s="91"/>
      <c r="L68" s="91"/>
      <c r="M68" s="92"/>
      <c r="N68" s="99" t="str">
        <f>IF([3]回答表!X54="●","●","")</f>
        <v>●</v>
      </c>
      <c r="O68" s="100"/>
      <c r="P68" s="100"/>
      <c r="Q68" s="101"/>
      <c r="R68" s="23"/>
      <c r="S68" s="23"/>
      <c r="T68" s="23"/>
      <c r="U68" s="126" t="str">
        <f>IF([3]回答表!X54="●",[3]回答表!B507,IF([3]回答表!AA54="●",[3]回答表!B537,""))</f>
        <v>　３市５町（太田市、館林市、みどり市、板倉町、明和町、千代田町、大泉町及び邑楽町）の水道事業の統合により、平成２８年４月１日に群馬東部水道企業団として事業を開始した。
　広域化により増加した事業を効率的に進めるため、水道料金の徴収や施設の管理、老朽化や広域化に伴う管路の更新など多業務を委託した。</v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54"/>
      <c r="AL68" s="54"/>
      <c r="AM68" s="54"/>
      <c r="AN68" s="135" t="str">
        <f>IF([3]回答表!X54="●",[3]回答表!B513,"")</f>
        <v>　３つの事業方針「事業の課題解決や地域経済発展」「公益性確保と民間の効率的経営」「周辺地域への事業発展とスケールメリットの発揮」を理解し、要求水準を満たす事業運営を行うこと。</v>
      </c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7"/>
      <c r="BC68" s="51"/>
      <c r="BD68" s="21"/>
      <c r="BE68" s="21"/>
      <c r="BF68" s="108" t="str">
        <f>IF([3]回答表!X54="●",[3]回答表!B519,IF([3]回答表!AA54="●",[3]回答表!B543,""))</f>
        <v>平成</v>
      </c>
      <c r="BG68" s="109"/>
      <c r="BH68" s="109"/>
      <c r="BI68" s="109"/>
      <c r="BJ68" s="108"/>
      <c r="BK68" s="109"/>
      <c r="BL68" s="109"/>
      <c r="BM68" s="109"/>
      <c r="BN68" s="108"/>
      <c r="BO68" s="109"/>
      <c r="BP68" s="109"/>
      <c r="BQ68" s="110"/>
      <c r="BR68" s="50"/>
      <c r="BS68" s="40"/>
    </row>
    <row r="69" spans="1:71" ht="15.65" customHeight="1">
      <c r="A69" s="53"/>
      <c r="B69" s="53"/>
      <c r="C69" s="47"/>
      <c r="D69" s="93"/>
      <c r="E69" s="94"/>
      <c r="F69" s="94"/>
      <c r="G69" s="94"/>
      <c r="H69" s="94"/>
      <c r="I69" s="94"/>
      <c r="J69" s="94"/>
      <c r="K69" s="94"/>
      <c r="L69" s="94"/>
      <c r="M69" s="95"/>
      <c r="N69" s="102"/>
      <c r="O69" s="103"/>
      <c r="P69" s="103"/>
      <c r="Q69" s="104"/>
      <c r="R69" s="23"/>
      <c r="S69" s="23"/>
      <c r="T69" s="23"/>
      <c r="U69" s="129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54"/>
      <c r="AL69" s="54"/>
      <c r="AM69" s="54"/>
      <c r="AN69" s="138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40"/>
      <c r="BC69" s="51"/>
      <c r="BD69" s="21"/>
      <c r="BE69" s="21"/>
      <c r="BF69" s="111"/>
      <c r="BG69" s="112"/>
      <c r="BH69" s="112"/>
      <c r="BI69" s="112"/>
      <c r="BJ69" s="111"/>
      <c r="BK69" s="112"/>
      <c r="BL69" s="112"/>
      <c r="BM69" s="112"/>
      <c r="BN69" s="111"/>
      <c r="BO69" s="112"/>
      <c r="BP69" s="112"/>
      <c r="BQ69" s="113"/>
      <c r="BR69" s="50"/>
      <c r="BS69" s="40"/>
    </row>
    <row r="70" spans="1:71" ht="15.65" customHeight="1">
      <c r="A70" s="53"/>
      <c r="B70" s="53"/>
      <c r="C70" s="47"/>
      <c r="D70" s="93"/>
      <c r="E70" s="94"/>
      <c r="F70" s="94"/>
      <c r="G70" s="94"/>
      <c r="H70" s="94"/>
      <c r="I70" s="94"/>
      <c r="J70" s="94"/>
      <c r="K70" s="94"/>
      <c r="L70" s="94"/>
      <c r="M70" s="95"/>
      <c r="N70" s="102"/>
      <c r="O70" s="103"/>
      <c r="P70" s="103"/>
      <c r="Q70" s="104"/>
      <c r="R70" s="23"/>
      <c r="S70" s="23"/>
      <c r="T70" s="23"/>
      <c r="U70" s="129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1"/>
      <c r="AK70" s="54"/>
      <c r="AL70" s="54"/>
      <c r="AM70" s="54"/>
      <c r="AN70" s="138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40"/>
      <c r="BC70" s="51"/>
      <c r="BD70" s="21"/>
      <c r="BE70" s="21"/>
      <c r="BF70" s="111"/>
      <c r="BG70" s="112"/>
      <c r="BH70" s="112"/>
      <c r="BI70" s="112"/>
      <c r="BJ70" s="111"/>
      <c r="BK70" s="112"/>
      <c r="BL70" s="112"/>
      <c r="BM70" s="112"/>
      <c r="BN70" s="111"/>
      <c r="BO70" s="112"/>
      <c r="BP70" s="112"/>
      <c r="BQ70" s="113"/>
      <c r="BR70" s="50"/>
      <c r="BS70" s="40"/>
    </row>
    <row r="71" spans="1:71" ht="15.65" customHeight="1">
      <c r="A71" s="53"/>
      <c r="B71" s="53"/>
      <c r="C71" s="47"/>
      <c r="D71" s="96"/>
      <c r="E71" s="97"/>
      <c r="F71" s="97"/>
      <c r="G71" s="97"/>
      <c r="H71" s="97"/>
      <c r="I71" s="97"/>
      <c r="J71" s="97"/>
      <c r="K71" s="97"/>
      <c r="L71" s="97"/>
      <c r="M71" s="98"/>
      <c r="N71" s="105"/>
      <c r="O71" s="106"/>
      <c r="P71" s="106"/>
      <c r="Q71" s="107"/>
      <c r="R71" s="23"/>
      <c r="S71" s="23"/>
      <c r="T71" s="23"/>
      <c r="U71" s="129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1"/>
      <c r="AK71" s="54"/>
      <c r="AL71" s="54"/>
      <c r="AM71" s="54"/>
      <c r="AN71" s="138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40"/>
      <c r="BC71" s="51"/>
      <c r="BD71" s="21"/>
      <c r="BE71" s="21"/>
      <c r="BF71" s="111">
        <f>IF([3]回答表!X54="●",[3]回答表!E519,IF([3]回答表!AA54="●",[3]回答表!E543,""))</f>
        <v>29</v>
      </c>
      <c r="BG71" s="112"/>
      <c r="BH71" s="112"/>
      <c r="BI71" s="112"/>
      <c r="BJ71" s="111">
        <f>IF([3]回答表!X54="●",[3]回答表!E520,IF([3]回答表!AA54="●",[3]回答表!E544,""))</f>
        <v>4</v>
      </c>
      <c r="BK71" s="112"/>
      <c r="BL71" s="112"/>
      <c r="BM71" s="113"/>
      <c r="BN71" s="111">
        <f>IF([3]回答表!X54="●",[3]回答表!E521,IF([3]回答表!AA54="●",[3]回答表!E545,""))</f>
        <v>1</v>
      </c>
      <c r="BO71" s="112"/>
      <c r="BP71" s="112"/>
      <c r="BQ71" s="113"/>
      <c r="BR71" s="50"/>
      <c r="BS71" s="40"/>
    </row>
    <row r="72" spans="1:71" ht="15.65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129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1"/>
      <c r="AK72" s="54"/>
      <c r="AL72" s="54"/>
      <c r="AM72" s="54"/>
      <c r="AN72" s="138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40"/>
      <c r="BC72" s="51"/>
      <c r="BD72" s="51"/>
      <c r="BE72" s="51"/>
      <c r="BF72" s="111"/>
      <c r="BG72" s="112"/>
      <c r="BH72" s="112"/>
      <c r="BI72" s="112"/>
      <c r="BJ72" s="111"/>
      <c r="BK72" s="112"/>
      <c r="BL72" s="112"/>
      <c r="BM72" s="113"/>
      <c r="BN72" s="111"/>
      <c r="BO72" s="112"/>
      <c r="BP72" s="112"/>
      <c r="BQ72" s="113"/>
      <c r="BR72" s="50"/>
      <c r="BS72" s="40"/>
    </row>
    <row r="73" spans="1:71" ht="15.65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6"/>
      <c r="S73" s="56"/>
      <c r="T73" s="56"/>
      <c r="U73" s="129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1"/>
      <c r="AK73" s="54"/>
      <c r="AL73" s="54"/>
      <c r="AM73" s="54"/>
      <c r="AN73" s="138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40"/>
      <c r="BC73" s="51"/>
      <c r="BD73" s="21"/>
      <c r="BE73" s="21"/>
      <c r="BF73" s="111"/>
      <c r="BG73" s="112"/>
      <c r="BH73" s="112"/>
      <c r="BI73" s="112"/>
      <c r="BJ73" s="111"/>
      <c r="BK73" s="112"/>
      <c r="BL73" s="112"/>
      <c r="BM73" s="113"/>
      <c r="BN73" s="111"/>
      <c r="BO73" s="112"/>
      <c r="BP73" s="112"/>
      <c r="BQ73" s="113"/>
      <c r="BR73" s="50"/>
      <c r="BS73" s="40"/>
    </row>
    <row r="74" spans="1:71" ht="15.65" customHeight="1">
      <c r="A74" s="53"/>
      <c r="B74" s="53"/>
      <c r="C74" s="47"/>
      <c r="D74" s="114" t="s">
        <v>7</v>
      </c>
      <c r="E74" s="115"/>
      <c r="F74" s="115"/>
      <c r="G74" s="115"/>
      <c r="H74" s="115"/>
      <c r="I74" s="115"/>
      <c r="J74" s="115"/>
      <c r="K74" s="115"/>
      <c r="L74" s="115"/>
      <c r="M74" s="116"/>
      <c r="N74" s="99" t="str">
        <f>IF([3]回答表!AA54="●","●","")</f>
        <v/>
      </c>
      <c r="O74" s="100"/>
      <c r="P74" s="100"/>
      <c r="Q74" s="101"/>
      <c r="R74" s="23"/>
      <c r="S74" s="23"/>
      <c r="T74" s="23"/>
      <c r="U74" s="129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54"/>
      <c r="AL74" s="54"/>
      <c r="AM74" s="54"/>
      <c r="AN74" s="138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40"/>
      <c r="BC74" s="51"/>
      <c r="BD74" s="57"/>
      <c r="BE74" s="57"/>
      <c r="BF74" s="111"/>
      <c r="BG74" s="112"/>
      <c r="BH74" s="112"/>
      <c r="BI74" s="112"/>
      <c r="BJ74" s="111"/>
      <c r="BK74" s="112"/>
      <c r="BL74" s="112"/>
      <c r="BM74" s="113"/>
      <c r="BN74" s="111"/>
      <c r="BO74" s="112"/>
      <c r="BP74" s="112"/>
      <c r="BQ74" s="113"/>
      <c r="BR74" s="50"/>
      <c r="BS74" s="40"/>
    </row>
    <row r="75" spans="1:71" ht="15.65" customHeight="1">
      <c r="A75" s="53"/>
      <c r="B75" s="53"/>
      <c r="C75" s="47"/>
      <c r="D75" s="117"/>
      <c r="E75" s="118"/>
      <c r="F75" s="118"/>
      <c r="G75" s="118"/>
      <c r="H75" s="118"/>
      <c r="I75" s="118"/>
      <c r="J75" s="118"/>
      <c r="K75" s="118"/>
      <c r="L75" s="118"/>
      <c r="M75" s="119"/>
      <c r="N75" s="102"/>
      <c r="O75" s="103"/>
      <c r="P75" s="103"/>
      <c r="Q75" s="104"/>
      <c r="R75" s="23"/>
      <c r="S75" s="23"/>
      <c r="T75" s="23"/>
      <c r="U75" s="129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54"/>
      <c r="AL75" s="54"/>
      <c r="AM75" s="54"/>
      <c r="AN75" s="138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40"/>
      <c r="BC75" s="51"/>
      <c r="BD75" s="57"/>
      <c r="BE75" s="57"/>
      <c r="BF75" s="111" t="s">
        <v>8</v>
      </c>
      <c r="BG75" s="112"/>
      <c r="BH75" s="112"/>
      <c r="BI75" s="112"/>
      <c r="BJ75" s="111" t="s">
        <v>9</v>
      </c>
      <c r="BK75" s="112"/>
      <c r="BL75" s="112"/>
      <c r="BM75" s="112"/>
      <c r="BN75" s="111" t="s">
        <v>10</v>
      </c>
      <c r="BO75" s="112"/>
      <c r="BP75" s="112"/>
      <c r="BQ75" s="113"/>
      <c r="BR75" s="50"/>
      <c r="BS75" s="40"/>
    </row>
    <row r="76" spans="1:71" ht="15.65" customHeight="1">
      <c r="A76" s="53"/>
      <c r="B76" s="53"/>
      <c r="C76" s="47"/>
      <c r="D76" s="117"/>
      <c r="E76" s="118"/>
      <c r="F76" s="118"/>
      <c r="G76" s="118"/>
      <c r="H76" s="118"/>
      <c r="I76" s="118"/>
      <c r="J76" s="118"/>
      <c r="K76" s="118"/>
      <c r="L76" s="118"/>
      <c r="M76" s="119"/>
      <c r="N76" s="102"/>
      <c r="O76" s="103"/>
      <c r="P76" s="103"/>
      <c r="Q76" s="104"/>
      <c r="R76" s="23"/>
      <c r="S76" s="23"/>
      <c r="T76" s="23"/>
      <c r="U76" s="129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1"/>
      <c r="AK76" s="54"/>
      <c r="AL76" s="54"/>
      <c r="AM76" s="54"/>
      <c r="AN76" s="138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40"/>
      <c r="BC76" s="51"/>
      <c r="BD76" s="57"/>
      <c r="BE76" s="57"/>
      <c r="BF76" s="111"/>
      <c r="BG76" s="112"/>
      <c r="BH76" s="112"/>
      <c r="BI76" s="112"/>
      <c r="BJ76" s="111"/>
      <c r="BK76" s="112"/>
      <c r="BL76" s="112"/>
      <c r="BM76" s="112"/>
      <c r="BN76" s="111"/>
      <c r="BO76" s="112"/>
      <c r="BP76" s="112"/>
      <c r="BQ76" s="113"/>
      <c r="BR76" s="50"/>
      <c r="BS76" s="40"/>
    </row>
    <row r="77" spans="1:71" ht="15.65" customHeight="1">
      <c r="A77" s="53"/>
      <c r="B77" s="53"/>
      <c r="C77" s="47"/>
      <c r="D77" s="120"/>
      <c r="E77" s="121"/>
      <c r="F77" s="121"/>
      <c r="G77" s="121"/>
      <c r="H77" s="121"/>
      <c r="I77" s="121"/>
      <c r="J77" s="121"/>
      <c r="K77" s="121"/>
      <c r="L77" s="121"/>
      <c r="M77" s="122"/>
      <c r="N77" s="105"/>
      <c r="O77" s="106"/>
      <c r="P77" s="106"/>
      <c r="Q77" s="107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54"/>
      <c r="AL77" s="54"/>
      <c r="AM77" s="54"/>
      <c r="AN77" s="141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3"/>
      <c r="BC77" s="51"/>
      <c r="BD77" s="57"/>
      <c r="BE77" s="57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5"/>
      <c r="BR77" s="50"/>
      <c r="BS77" s="40"/>
    </row>
    <row r="78" spans="1:71" ht="15.65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5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32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33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5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73">
        <f>IF([3]回答表!X54="●",[3]回答表!E524,IF([3]回答表!AA54="●",[3]回答表!E548,""))</f>
        <v>0</v>
      </c>
      <c r="V80" s="74"/>
      <c r="W80" s="74"/>
      <c r="X80" s="74"/>
      <c r="Y80" s="74"/>
      <c r="Z80" s="74"/>
      <c r="AA80" s="74"/>
      <c r="AB80" s="74"/>
      <c r="AC80" s="74"/>
      <c r="AD80" s="74"/>
      <c r="AE80" s="77" t="s">
        <v>34</v>
      </c>
      <c r="AF80" s="77"/>
      <c r="AG80" s="77"/>
      <c r="AH80" s="77"/>
      <c r="AI80" s="77"/>
      <c r="AJ80" s="78"/>
      <c r="AK80" s="54"/>
      <c r="AL80" s="54"/>
      <c r="AM80" s="81">
        <f>IF([3]回答表!X54="●",[3]回答表!B526,IF([3]回答表!AA54="●",[3]回答表!B550,""))</f>
        <v>0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3"/>
      <c r="BR80" s="50"/>
      <c r="BS80" s="40"/>
    </row>
    <row r="81" spans="1:144" ht="15.65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9"/>
      <c r="AF81" s="79"/>
      <c r="AG81" s="79"/>
      <c r="AH81" s="79"/>
      <c r="AI81" s="79"/>
      <c r="AJ81" s="80"/>
      <c r="AK81" s="54"/>
      <c r="AL81" s="54"/>
      <c r="AM81" s="84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50"/>
      <c r="BS81" s="40"/>
    </row>
    <row r="82" spans="1:144" ht="15.65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84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50"/>
      <c r="BS82" s="40"/>
    </row>
    <row r="83" spans="1:144" ht="15.65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4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50"/>
      <c r="BS83" s="40"/>
    </row>
    <row r="84" spans="1:144" ht="15.65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7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9"/>
      <c r="BR84" s="50"/>
      <c r="BS84" s="40"/>
    </row>
    <row r="85" spans="1:144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144" ht="19.399999999999999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17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144" ht="15.65" customHeight="1">
      <c r="A87" s="2"/>
      <c r="B87" s="2"/>
      <c r="C87" s="47"/>
      <c r="D87" s="90" t="s">
        <v>12</v>
      </c>
      <c r="E87" s="91"/>
      <c r="F87" s="91"/>
      <c r="G87" s="91"/>
      <c r="H87" s="91"/>
      <c r="I87" s="91"/>
      <c r="J87" s="91"/>
      <c r="K87" s="91"/>
      <c r="L87" s="91"/>
      <c r="M87" s="92"/>
      <c r="N87" s="99" t="str">
        <f>IF([3]回答表!AD54="●","●","")</f>
        <v/>
      </c>
      <c r="O87" s="100"/>
      <c r="P87" s="100"/>
      <c r="Q87" s="101"/>
      <c r="R87" s="23"/>
      <c r="S87" s="23"/>
      <c r="T87" s="23"/>
      <c r="U87" s="81" t="str">
        <f>IF([3]回答表!AD54="●",[3]回答表!B561,"")</f>
        <v/>
      </c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3"/>
      <c r="AK87" s="63"/>
      <c r="AL87" s="63"/>
      <c r="AM87" s="81" t="str">
        <f>IF([3]回答表!AD54="●",[3]回答表!B567,"")</f>
        <v/>
      </c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3"/>
      <c r="BR87" s="50"/>
      <c r="BS87" s="40"/>
    </row>
    <row r="88" spans="1:144" ht="15.65" customHeight="1">
      <c r="A88" s="2"/>
      <c r="B88" s="2"/>
      <c r="C88" s="47"/>
      <c r="D88" s="93"/>
      <c r="E88" s="94"/>
      <c r="F88" s="94"/>
      <c r="G88" s="94"/>
      <c r="H88" s="94"/>
      <c r="I88" s="94"/>
      <c r="J88" s="94"/>
      <c r="K88" s="94"/>
      <c r="L88" s="94"/>
      <c r="M88" s="95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63"/>
      <c r="AL88" s="63"/>
      <c r="AM88" s="84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50"/>
      <c r="BS88" s="40"/>
    </row>
    <row r="89" spans="1:144" ht="15.65" customHeight="1">
      <c r="A89" s="2"/>
      <c r="B89" s="2"/>
      <c r="C89" s="47"/>
      <c r="D89" s="93"/>
      <c r="E89" s="94"/>
      <c r="F89" s="94"/>
      <c r="G89" s="94"/>
      <c r="H89" s="94"/>
      <c r="I89" s="94"/>
      <c r="J89" s="94"/>
      <c r="K89" s="94"/>
      <c r="L89" s="94"/>
      <c r="M89" s="95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63"/>
      <c r="AL89" s="63"/>
      <c r="AM89" s="84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6"/>
      <c r="BR89" s="50"/>
      <c r="BS89" s="40"/>
    </row>
    <row r="90" spans="1:144" ht="15.65" customHeight="1">
      <c r="A90" s="2"/>
      <c r="B90" s="2"/>
      <c r="C90" s="47"/>
      <c r="D90" s="96"/>
      <c r="E90" s="97"/>
      <c r="F90" s="97"/>
      <c r="G90" s="97"/>
      <c r="H90" s="97"/>
      <c r="I90" s="97"/>
      <c r="J90" s="97"/>
      <c r="K90" s="97"/>
      <c r="L90" s="97"/>
      <c r="M90" s="98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63"/>
      <c r="AL90" s="63"/>
      <c r="AM90" s="87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9"/>
      <c r="BR90" s="50"/>
      <c r="BS90" s="40"/>
    </row>
    <row r="91" spans="1:144" ht="15.65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144" s="4" customFormat="1" ht="15.65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5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5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5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5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5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5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5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5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5" customHeight="1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</sheetData>
  <mergeCells count="83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J44:BM46"/>
    <mergeCell ref="BN44:BQ46"/>
    <mergeCell ref="U49:AD50"/>
    <mergeCell ref="AE49:AJ50"/>
    <mergeCell ref="AM49:BQ53"/>
    <mergeCell ref="BF44:BI46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2024-09-20T01:44:05Z</dcterms:created>
  <dcterms:modified xsi:type="dcterms:W3CDTF">2024-09-20T01:44:08Z</dcterms:modified>
</cp:coreProperties>
</file>