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19" documentId="13_ncr:1_{89BA8480-2077-44B1-A022-037CE6AFB262}" xr6:coauthVersionLast="47" xr6:coauthVersionMax="47" xr10:uidLastSave="{6856EF75-2BC4-42AD-B798-215FAB4F8F9E}"/>
  <bookViews>
    <workbookView xWindow="-108" yWindow="-108" windowWidth="23256" windowHeight="12576" xr2:uid="{00000000-000D-0000-FFFF-FFFF00000000}"/>
  </bookViews>
  <sheets>
    <sheet name="別紙１－２" sheetId="6" r:id="rId1"/>
    <sheet name="記載例" sheetId="4" r:id="rId2"/>
    <sheet name="データリスト" sheetId="1" r:id="rId3"/>
  </sheets>
  <definedNames>
    <definedName name="_xlnm.Print_Area" localSheetId="2">データリスト!$A$1:$A$46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6" l="1"/>
  <c r="H15" i="4"/>
  <c r="H20" i="4"/>
  <c r="H25" i="4"/>
  <c r="H30" i="4"/>
  <c r="H35" i="4"/>
  <c r="H36" i="4"/>
  <c r="F36" i="6"/>
  <c r="H35" i="6"/>
  <c r="E35" i="6"/>
  <c r="G34" i="6"/>
  <c r="I34" i="6" s="1"/>
  <c r="B34" i="6"/>
  <c r="G33" i="6"/>
  <c r="I33" i="6" s="1"/>
  <c r="B33" i="6"/>
  <c r="G32" i="6"/>
  <c r="I32" i="6" s="1"/>
  <c r="B32" i="6"/>
  <c r="G31" i="6"/>
  <c r="B31" i="6"/>
  <c r="H30" i="6"/>
  <c r="E30" i="6"/>
  <c r="G29" i="6"/>
  <c r="I29" i="6" s="1"/>
  <c r="B29" i="6"/>
  <c r="G28" i="6"/>
  <c r="I28" i="6" s="1"/>
  <c r="B28" i="6"/>
  <c r="G27" i="6"/>
  <c r="I27" i="6" s="1"/>
  <c r="B27" i="6"/>
  <c r="G26" i="6"/>
  <c r="H25" i="6"/>
  <c r="E25" i="6"/>
  <c r="G24" i="6"/>
  <c r="I24" i="6" s="1"/>
  <c r="B24" i="6"/>
  <c r="G23" i="6"/>
  <c r="I23" i="6" s="1"/>
  <c r="B23" i="6"/>
  <c r="G22" i="6"/>
  <c r="I22" i="6" s="1"/>
  <c r="B22" i="6"/>
  <c r="G21" i="6"/>
  <c r="B21" i="6"/>
  <c r="H20" i="6"/>
  <c r="E20" i="6"/>
  <c r="G19" i="6"/>
  <c r="I19" i="6" s="1"/>
  <c r="B19" i="6"/>
  <c r="G18" i="6"/>
  <c r="I18" i="6" s="1"/>
  <c r="B18" i="6"/>
  <c r="G17" i="6"/>
  <c r="I17" i="6" s="1"/>
  <c r="B17" i="6"/>
  <c r="G16" i="6"/>
  <c r="B16" i="6"/>
  <c r="H15" i="6"/>
  <c r="E15" i="6"/>
  <c r="G14" i="6"/>
  <c r="I14" i="6" s="1"/>
  <c r="G13" i="6"/>
  <c r="I13" i="6" s="1"/>
  <c r="G12" i="6"/>
  <c r="I12" i="6" s="1"/>
  <c r="G11" i="6"/>
  <c r="F36" i="4"/>
  <c r="B32" i="4"/>
  <c r="B33" i="4"/>
  <c r="B34" i="4"/>
  <c r="B31" i="4"/>
  <c r="B27" i="4"/>
  <c r="B28" i="4"/>
  <c r="B29" i="4"/>
  <c r="B26" i="4"/>
  <c r="B17" i="4"/>
  <c r="B18" i="4"/>
  <c r="B19" i="4"/>
  <c r="B16" i="4"/>
  <c r="B22" i="4"/>
  <c r="B23" i="4"/>
  <c r="B24" i="4"/>
  <c r="B21" i="4"/>
  <c r="J36" i="4"/>
  <c r="E35" i="4"/>
  <c r="G34" i="4"/>
  <c r="I34" i="4" s="1"/>
  <c r="G33" i="4"/>
  <c r="I33" i="4" s="1"/>
  <c r="G32" i="4"/>
  <c r="I32" i="4" s="1"/>
  <c r="G31" i="4"/>
  <c r="E30" i="4"/>
  <c r="G29" i="4"/>
  <c r="I29" i="4" s="1"/>
  <c r="G28" i="4"/>
  <c r="I28" i="4" s="1"/>
  <c r="G27" i="4"/>
  <c r="I27" i="4" s="1"/>
  <c r="G26" i="4"/>
  <c r="I26" i="4" s="1"/>
  <c r="E25" i="4"/>
  <c r="G24" i="4"/>
  <c r="I24" i="4" s="1"/>
  <c r="G23" i="4"/>
  <c r="I23" i="4" s="1"/>
  <c r="G22" i="4"/>
  <c r="I22" i="4" s="1"/>
  <c r="G21" i="4"/>
  <c r="E20" i="4"/>
  <c r="G19" i="4"/>
  <c r="I19" i="4" s="1"/>
  <c r="G18" i="4"/>
  <c r="I18" i="4" s="1"/>
  <c r="G17" i="4"/>
  <c r="I17" i="4" s="1"/>
  <c r="G16" i="4"/>
  <c r="I16" i="4" s="1"/>
  <c r="E15" i="4"/>
  <c r="G14" i="4"/>
  <c r="I14" i="4" s="1"/>
  <c r="G13" i="4"/>
  <c r="I13" i="4" s="1"/>
  <c r="G12" i="4"/>
  <c r="I12" i="4" s="1"/>
  <c r="G11" i="4"/>
  <c r="I20" i="4" l="1"/>
  <c r="I30" i="4"/>
  <c r="I11" i="4"/>
  <c r="I15" i="4" s="1"/>
  <c r="G25" i="4"/>
  <c r="I21" i="4"/>
  <c r="I25" i="4" s="1"/>
  <c r="G35" i="4"/>
  <c r="I31" i="4"/>
  <c r="I35" i="4" s="1"/>
  <c r="I36" i="4" s="1"/>
  <c r="K36" i="4" s="1"/>
  <c r="M36" i="4" s="1"/>
  <c r="G30" i="4"/>
  <c r="G20" i="6"/>
  <c r="G25" i="6"/>
  <c r="G30" i="6"/>
  <c r="G35" i="6"/>
  <c r="E36" i="6"/>
  <c r="H36" i="6"/>
  <c r="G15" i="6"/>
  <c r="I16" i="6"/>
  <c r="I20" i="6" s="1"/>
  <c r="I21" i="6"/>
  <c r="I25" i="6" s="1"/>
  <c r="I26" i="6"/>
  <c r="I30" i="6" s="1"/>
  <c r="I31" i="6"/>
  <c r="I35" i="6" s="1"/>
  <c r="I11" i="6"/>
  <c r="I15" i="6" s="1"/>
  <c r="E36" i="4"/>
  <c r="G15" i="4"/>
  <c r="G20" i="4"/>
  <c r="G36" i="6" l="1"/>
  <c r="I36" i="6"/>
  <c r="K36" i="6" s="1"/>
  <c r="M36" i="6" s="1"/>
  <c r="N36" i="6" s="1"/>
  <c r="G36" i="4"/>
  <c r="N36" i="4"/>
</calcChain>
</file>

<file path=xl/sharedStrings.xml><?xml version="1.0" encoding="utf-8"?>
<sst xmlns="http://schemas.openxmlformats.org/spreadsheetml/2006/main" count="112" uniqueCount="47">
  <si>
    <t>別紙１－２</t>
    <rPh sb="0" eb="2">
      <t>ベッシ</t>
    </rPh>
    <phoneticPr fontId="2"/>
  </si>
  <si>
    <t>補助金所要額調書（協議用）</t>
    <rPh sb="0" eb="3">
      <t>ホジョキン</t>
    </rPh>
    <rPh sb="3" eb="8">
      <t>ショヨウガクチョウショ</t>
    </rPh>
    <rPh sb="9" eb="12">
      <t>キョウギヨウ</t>
    </rPh>
    <phoneticPr fontId="2"/>
  </si>
  <si>
    <t>法人名・団体名：</t>
    <rPh sb="0" eb="3">
      <t>ホウジンメイ</t>
    </rPh>
    <rPh sb="4" eb="7">
      <t>ダンタイメイ</t>
    </rPh>
    <phoneticPr fontId="2"/>
  </si>
  <si>
    <t>…必要な内容・数値等を入力</t>
    <rPh sb="1" eb="3">
      <t>ヒツヨウ</t>
    </rPh>
    <rPh sb="4" eb="6">
      <t>ナイヨウ</t>
    </rPh>
    <rPh sb="7" eb="10">
      <t>スウチトウ</t>
    </rPh>
    <rPh sb="11" eb="13">
      <t>ニュウリョク</t>
    </rPh>
    <phoneticPr fontId="2"/>
  </si>
  <si>
    <t>…リストから選択</t>
    <rPh sb="6" eb="8">
      <t>センタク</t>
    </rPh>
    <phoneticPr fontId="2"/>
  </si>
  <si>
    <t>※消費税込みの金額を記載すること</t>
    <rPh sb="1" eb="5">
      <t>ショウヒゼイコ</t>
    </rPh>
    <rPh sb="7" eb="9">
      <t>キンガク</t>
    </rPh>
    <rPh sb="10" eb="12">
      <t>キサイ</t>
    </rPh>
    <phoneticPr fontId="2"/>
  </si>
  <si>
    <t>区分</t>
    <rPh sb="0" eb="2">
      <t>クブン</t>
    </rPh>
    <phoneticPr fontId="2"/>
  </si>
  <si>
    <t>種別</t>
    <rPh sb="0" eb="2">
      <t>シュベツ</t>
    </rPh>
    <phoneticPr fontId="2"/>
  </si>
  <si>
    <t>製品名/内容</t>
    <rPh sb="0" eb="3">
      <t>セイヒンメイ</t>
    </rPh>
    <rPh sb="4" eb="6">
      <t>ナイヨウ</t>
    </rPh>
    <phoneticPr fontId="2"/>
  </si>
  <si>
    <t>事業所名</t>
    <rPh sb="0" eb="3">
      <t>ジギョウショ</t>
    </rPh>
    <rPh sb="3" eb="4">
      <t>メイ</t>
    </rPh>
    <phoneticPr fontId="2"/>
  </si>
  <si>
    <t>総事業費</t>
    <rPh sb="0" eb="4">
      <t>ソウジギョウヒ</t>
    </rPh>
    <phoneticPr fontId="2"/>
  </si>
  <si>
    <t>寄附金その他の収入</t>
    <rPh sb="0" eb="3">
      <t>キフキン</t>
    </rPh>
    <rPh sb="5" eb="6">
      <t>タ</t>
    </rPh>
    <rPh sb="7" eb="9">
      <t>シュウニュウ</t>
    </rPh>
    <phoneticPr fontId="2"/>
  </si>
  <si>
    <t>差引額</t>
    <rPh sb="0" eb="3">
      <t>サシヒキガク</t>
    </rPh>
    <phoneticPr fontId="2"/>
  </si>
  <si>
    <t>補助対象経費</t>
    <rPh sb="0" eb="6">
      <t>ホジョタイショウケイヒ</t>
    </rPh>
    <phoneticPr fontId="2"/>
  </si>
  <si>
    <t>選定額</t>
    <rPh sb="0" eb="3">
      <t>センテイガク</t>
    </rPh>
    <phoneticPr fontId="2"/>
  </si>
  <si>
    <t>補助率</t>
    <rPh sb="0" eb="3">
      <t>ホジョリツ</t>
    </rPh>
    <phoneticPr fontId="2"/>
  </si>
  <si>
    <t>補助基準額</t>
    <rPh sb="0" eb="5">
      <t>ホジョキジュンガク</t>
    </rPh>
    <phoneticPr fontId="2"/>
  </si>
  <si>
    <t>補助上限額</t>
    <rPh sb="0" eb="5">
      <t>ホジョジョウゲンガク</t>
    </rPh>
    <phoneticPr fontId="2"/>
  </si>
  <si>
    <t>算定額</t>
    <rPh sb="0" eb="3">
      <t>サンテイガク</t>
    </rPh>
    <phoneticPr fontId="2"/>
  </si>
  <si>
    <t>県費補助金所要額</t>
    <rPh sb="0" eb="8">
      <t>ケンピホジョキンショヨウガク</t>
    </rPh>
    <phoneticPr fontId="2"/>
  </si>
  <si>
    <t>介護ロボットやICT等のテクノロジーの導入に必要な経費</t>
    <rPh sb="0" eb="2">
      <t>カイゴ</t>
    </rPh>
    <rPh sb="18" eb="20">
      <t>ドウニュウ</t>
    </rPh>
    <rPh sb="21" eb="23">
      <t>ヒツヨウ</t>
    </rPh>
    <rPh sb="24" eb="26">
      <t>ケイヒ</t>
    </rPh>
    <phoneticPr fontId="2"/>
  </si>
  <si>
    <t>（円）</t>
    <rPh sb="1" eb="2">
      <t>エン</t>
    </rPh>
    <phoneticPr fontId="2"/>
  </si>
  <si>
    <t>小計</t>
    <rPh sb="0" eb="2">
      <t>ショウケイ</t>
    </rPh>
    <phoneticPr fontId="2"/>
  </si>
  <si>
    <t>テクノロジーの導入に向けた職員に対する研修に必要な経費</t>
    <rPh sb="7" eb="9">
      <t>ドウニュウ</t>
    </rPh>
    <rPh sb="10" eb="11">
      <t>ム</t>
    </rPh>
    <rPh sb="13" eb="15">
      <t>ショクイン</t>
    </rPh>
    <rPh sb="16" eb="17">
      <t>タイ</t>
    </rPh>
    <rPh sb="19" eb="21">
      <t>ケンシュウ</t>
    </rPh>
    <rPh sb="22" eb="24">
      <t>ヒツヨウ</t>
    </rPh>
    <rPh sb="25" eb="27">
      <t>ケイヒ</t>
    </rPh>
    <phoneticPr fontId="2"/>
  </si>
  <si>
    <t>業務コンサルタントの活用に必要な経費</t>
    <rPh sb="0" eb="2">
      <t>ギョウム</t>
    </rPh>
    <rPh sb="10" eb="12">
      <t>カツヨウ</t>
    </rPh>
    <rPh sb="13" eb="15">
      <t>ヒツヨウ</t>
    </rPh>
    <rPh sb="16" eb="18">
      <t>ケイヒ</t>
    </rPh>
    <phoneticPr fontId="2"/>
  </si>
  <si>
    <t>好事例集の作成に必要な経費</t>
    <rPh sb="0" eb="1">
      <t>コウ</t>
    </rPh>
    <rPh sb="1" eb="3">
      <t>ジレイ</t>
    </rPh>
    <rPh sb="3" eb="4">
      <t>シュウ</t>
    </rPh>
    <rPh sb="5" eb="7">
      <t>サクセイ</t>
    </rPh>
    <rPh sb="8" eb="10">
      <t>ヒツヨウ</t>
    </rPh>
    <rPh sb="11" eb="13">
      <t>ケイヒ</t>
    </rPh>
    <phoneticPr fontId="2"/>
  </si>
  <si>
    <t>その他本事業に必要と認められる経費</t>
    <rPh sb="2" eb="3">
      <t>タ</t>
    </rPh>
    <rPh sb="3" eb="4">
      <t>ホン</t>
    </rPh>
    <rPh sb="4" eb="6">
      <t>ジギョウ</t>
    </rPh>
    <rPh sb="7" eb="9">
      <t>ヒツヨウ</t>
    </rPh>
    <rPh sb="10" eb="11">
      <t>ミト</t>
    </rPh>
    <rPh sb="15" eb="17">
      <t>ケイヒ</t>
    </rPh>
    <phoneticPr fontId="2"/>
  </si>
  <si>
    <t>合計</t>
    <rPh sb="0" eb="2">
      <t>ゴウケイ</t>
    </rPh>
    <phoneticPr fontId="2"/>
  </si>
  <si>
    <t>（注）１　総事業費欄には、今回の補助事業に要した費用の全額を記載すること。介護ロボットについても、1台あたりの金額ではなく総額を記載する。</t>
    <rPh sb="5" eb="9">
      <t>ソウジギョウヒ</t>
    </rPh>
    <rPh sb="9" eb="10">
      <t>ラン</t>
    </rPh>
    <rPh sb="13" eb="15">
      <t>コンカイ</t>
    </rPh>
    <rPh sb="16" eb="20">
      <t>ホジョジギョウ</t>
    </rPh>
    <rPh sb="21" eb="22">
      <t>ヨウ</t>
    </rPh>
    <rPh sb="24" eb="26">
      <t>ヒヨウ</t>
    </rPh>
    <rPh sb="27" eb="29">
      <t>ゼンガク</t>
    </rPh>
    <rPh sb="30" eb="32">
      <t>キサイ</t>
    </rPh>
    <rPh sb="37" eb="39">
      <t>カイゴ</t>
    </rPh>
    <rPh sb="50" eb="51">
      <t>ダイ</t>
    </rPh>
    <rPh sb="55" eb="57">
      <t>キンガク</t>
    </rPh>
    <rPh sb="61" eb="63">
      <t>ソウガク</t>
    </rPh>
    <rPh sb="64" eb="66">
      <t>キサイ</t>
    </rPh>
    <phoneticPr fontId="2"/>
  </si>
  <si>
    <t>　　　２　寄附金その他の収入があり、区分を二つ以上記載する場合は、区分の数に応じて寄附金その他の収入欄を案分して各々の区分に記載すること。</t>
    <rPh sb="5" eb="8">
      <t>キフキン</t>
    </rPh>
    <rPh sb="10" eb="11">
      <t>タ</t>
    </rPh>
    <rPh sb="12" eb="14">
      <t>シュウニュウ</t>
    </rPh>
    <rPh sb="18" eb="20">
      <t>クブン</t>
    </rPh>
    <rPh sb="21" eb="22">
      <t>フタ</t>
    </rPh>
    <rPh sb="23" eb="25">
      <t>イジョウ</t>
    </rPh>
    <rPh sb="25" eb="27">
      <t>キサイ</t>
    </rPh>
    <rPh sb="29" eb="31">
      <t>バアイ</t>
    </rPh>
    <rPh sb="33" eb="35">
      <t>クブン</t>
    </rPh>
    <rPh sb="36" eb="37">
      <t>カズ</t>
    </rPh>
    <rPh sb="38" eb="39">
      <t>オウ</t>
    </rPh>
    <rPh sb="41" eb="44">
      <t>キフキン</t>
    </rPh>
    <rPh sb="46" eb="47">
      <t>タ</t>
    </rPh>
    <rPh sb="48" eb="50">
      <t>シュウニュウ</t>
    </rPh>
    <rPh sb="50" eb="51">
      <t>ラン</t>
    </rPh>
    <rPh sb="52" eb="54">
      <t>アンブン</t>
    </rPh>
    <rPh sb="56" eb="58">
      <t>オノオノ</t>
    </rPh>
    <rPh sb="59" eb="61">
      <t>クブン</t>
    </rPh>
    <rPh sb="62" eb="64">
      <t>キサイ</t>
    </rPh>
    <phoneticPr fontId="2"/>
  </si>
  <si>
    <t>社会福祉法人○○</t>
    <rPh sb="0" eb="6">
      <t>シャカイフクシホウジン</t>
    </rPh>
    <phoneticPr fontId="2"/>
  </si>
  <si>
    <t>差引額</t>
  </si>
  <si>
    <t>補助対象経費</t>
  </si>
  <si>
    <t>見守りセンサー</t>
  </si>
  <si>
    <t>○○株式会社
○○</t>
    <rPh sb="2" eb="6">
      <t>カブシキガイシャ</t>
    </rPh>
    <phoneticPr fontId="2"/>
  </si>
  <si>
    <t>全事業所</t>
  </si>
  <si>
    <t>Wi-Fi機器</t>
  </si>
  <si>
    <t>ネットワーク工事</t>
    <rPh sb="6" eb="8">
      <t>コウジ</t>
    </rPh>
    <phoneticPr fontId="2"/>
  </si>
  <si>
    <t>A事業所</t>
    <rPh sb="1" eb="4">
      <t>ジギョウショ</t>
    </rPh>
    <phoneticPr fontId="2"/>
  </si>
  <si>
    <t>インカム</t>
  </si>
  <si>
    <t>B事業所</t>
    <rPh sb="1" eb="4">
      <t>ジギョウショ</t>
    </rPh>
    <phoneticPr fontId="2"/>
  </si>
  <si>
    <t>タブレット端末</t>
  </si>
  <si>
    <t>介護ソフト等</t>
  </si>
  <si>
    <t>介護ロボット（見守りセンサー以外）</t>
  </si>
  <si>
    <t>モバイルPC</t>
  </si>
  <si>
    <t>スマートフォン</t>
  </si>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</sst>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font>
      <sz val="11"/>
      <color theme="1"/>
      <name val="Yu Gothic"/>
      <family val="2"/>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1"/>
      <color theme="1"/>
      <name val="ＭＳ 明朝"/>
      <family val="1"/>
      <charset val="128"/>
    </font>
    <font>
      <sz val="11"/>
      <name val="ＭＳ Ｐゴシック"/>
      <family val="3"/>
      <charset val="128"/>
    </font>
    <font>
      <sz val="9"/>
      <name val="ＭＳ 明朝"/>
      <family val="1"/>
      <charset val="128"/>
    </font>
    <font>
      <sz val="24"/>
      <color theme="1"/>
      <name val="ＭＳ 明朝"/>
      <family val="1"/>
      <charset val="128"/>
    </font>
    <font>
      <sz val="11"/>
      <name val="ＭＳ 明朝"/>
      <family val="1"/>
      <charset val="128"/>
    </font>
    <font>
      <sz val="11"/>
      <color rgb="FFFF0000"/>
      <name val="ＭＳ 明朝"/>
      <family val="1"/>
      <charset val="128"/>
    </font>
    <font>
      <sz val="10"/>
      <color theme="1"/>
      <name val="ＭＳ 明朝"/>
      <family val="1"/>
      <charset val="128"/>
    </font>
    <font>
      <sz val="11"/>
      <color rgb="FF00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9" fontId="1" fillId="0" borderId="0" applyFont="0" applyFill="0" applyBorder="0" applyAlignment="0" applyProtection="0">
      <alignment vertical="center"/>
    </xf>
  </cellStyleXfs>
  <cellXfs count="74">
    <xf numFmtId="0" fontId="0" fillId="0" borderId="0" xfId="0"/>
    <xf numFmtId="0" fontId="4" fillId="0" borderId="0" xfId="2" applyFont="1">
      <alignment vertical="center"/>
    </xf>
    <xf numFmtId="0" fontId="5" fillId="0" borderId="0" xfId="3">
      <alignment vertical="center"/>
    </xf>
    <xf numFmtId="0" fontId="4" fillId="2" borderId="0" xfId="2" applyFont="1" applyFill="1">
      <alignment vertical="center"/>
    </xf>
    <xf numFmtId="0" fontId="6" fillId="0" borderId="0" xfId="0" applyFont="1" applyAlignment="1">
      <alignment vertical="center"/>
    </xf>
    <xf numFmtId="38" fontId="4" fillId="0" borderId="0" xfId="1" applyFont="1" applyAlignment="1"/>
    <xf numFmtId="38" fontId="4" fillId="0" borderId="0" xfId="1" applyFont="1" applyAlignment="1">
      <alignment horizontal="right"/>
    </xf>
    <xf numFmtId="38" fontId="9" fillId="0" borderId="0" xfId="1" applyFont="1" applyAlignment="1"/>
    <xf numFmtId="38" fontId="4" fillId="0" borderId="1" xfId="1" applyFont="1" applyBorder="1" applyAlignment="1">
      <alignment horizontal="center" vertical="center" wrapText="1"/>
    </xf>
    <xf numFmtId="38" fontId="4" fillId="0" borderId="0" xfId="1" applyFont="1" applyAlignment="1">
      <alignment horizontal="center" vertical="center" wrapText="1"/>
    </xf>
    <xf numFmtId="38" fontId="4" fillId="0" borderId="4" xfId="1" applyFont="1" applyBorder="1" applyAlignment="1">
      <alignment horizontal="right"/>
    </xf>
    <xf numFmtId="38" fontId="4" fillId="0" borderId="1" xfId="1" applyFont="1" applyBorder="1" applyAlignment="1"/>
    <xf numFmtId="38" fontId="4" fillId="0" borderId="2" xfId="1" applyFont="1" applyBorder="1" applyAlignment="1"/>
    <xf numFmtId="38" fontId="4" fillId="4" borderId="0" xfId="1" applyFont="1" applyFill="1" applyAlignment="1"/>
    <xf numFmtId="38" fontId="4" fillId="3" borderId="0" xfId="1" applyFont="1" applyFill="1" applyAlignment="1"/>
    <xf numFmtId="38" fontId="4" fillId="3" borderId="5" xfId="1" applyFont="1" applyFill="1" applyBorder="1" applyAlignment="1" applyProtection="1">
      <alignment vertical="center"/>
      <protection locked="0"/>
    </xf>
    <xf numFmtId="38" fontId="4" fillId="4" borderId="5" xfId="1" applyFont="1" applyFill="1" applyBorder="1" applyAlignment="1" applyProtection="1">
      <alignment vertical="center"/>
      <protection locked="0"/>
    </xf>
    <xf numFmtId="38" fontId="4" fillId="4" borderId="3" xfId="1" applyFont="1" applyFill="1" applyBorder="1" applyAlignment="1" applyProtection="1">
      <alignment vertical="center"/>
      <protection locked="0"/>
    </xf>
    <xf numFmtId="38" fontId="4" fillId="0" borderId="1" xfId="1" applyFont="1" applyBorder="1" applyAlignment="1" applyProtection="1">
      <alignment horizontal="center" vertical="center" wrapText="1"/>
    </xf>
    <xf numFmtId="38" fontId="4" fillId="4" borderId="4" xfId="1" applyFont="1" applyFill="1" applyBorder="1" applyAlignment="1" applyProtection="1">
      <alignment vertical="center"/>
      <protection locked="0"/>
    </xf>
    <xf numFmtId="38" fontId="9" fillId="4" borderId="5" xfId="1" applyFont="1" applyFill="1" applyBorder="1" applyAlignment="1" applyProtection="1">
      <alignment vertical="center" wrapText="1"/>
      <protection locked="0"/>
    </xf>
    <xf numFmtId="38" fontId="9" fillId="4" borderId="5" xfId="1" applyFont="1" applyFill="1" applyBorder="1" applyAlignment="1" applyProtection="1">
      <alignment vertical="center"/>
      <protection locked="0"/>
    </xf>
    <xf numFmtId="38" fontId="4" fillId="0" borderId="0" xfId="1" applyFont="1" applyFill="1" applyAlignment="1"/>
    <xf numFmtId="38" fontId="4" fillId="0" borderId="0" xfId="1" applyFont="1" applyBorder="1" applyAlignment="1"/>
    <xf numFmtId="38" fontId="4" fillId="2" borderId="5" xfId="1" applyFont="1" applyFill="1" applyBorder="1" applyAlignment="1">
      <alignment vertical="center"/>
    </xf>
    <xf numFmtId="38" fontId="4" fillId="2" borderId="3" xfId="1" applyFont="1" applyFill="1" applyBorder="1" applyAlignment="1">
      <alignment vertical="center"/>
    </xf>
    <xf numFmtId="38" fontId="4" fillId="0" borderId="1" xfId="1" applyFont="1" applyBorder="1" applyAlignment="1">
      <alignment vertical="center"/>
    </xf>
    <xf numFmtId="38" fontId="4" fillId="2" borderId="4" xfId="1" applyFont="1" applyFill="1" applyBorder="1" applyAlignment="1">
      <alignment vertical="center"/>
    </xf>
    <xf numFmtId="38" fontId="4" fillId="4" borderId="13" xfId="1" applyFont="1" applyFill="1" applyBorder="1" applyAlignment="1" applyProtection="1">
      <alignment vertical="center"/>
      <protection locked="0"/>
    </xf>
    <xf numFmtId="38" fontId="4" fillId="4" borderId="16" xfId="1" applyFont="1" applyFill="1" applyBorder="1" applyAlignment="1" applyProtection="1">
      <alignment vertical="center"/>
      <protection locked="0"/>
    </xf>
    <xf numFmtId="38" fontId="10" fillId="2" borderId="4" xfId="1" applyFont="1" applyFill="1" applyBorder="1" applyAlignment="1" applyProtection="1">
      <alignment vertical="center" wrapText="1"/>
      <protection locked="0"/>
    </xf>
    <xf numFmtId="38" fontId="10" fillId="2" borderId="5" xfId="1" applyFont="1" applyFill="1" applyBorder="1" applyAlignment="1" applyProtection="1">
      <alignment vertical="center" wrapText="1"/>
      <protection locked="0"/>
    </xf>
    <xf numFmtId="38" fontId="10" fillId="2" borderId="3" xfId="1" applyFont="1" applyFill="1" applyBorder="1" applyAlignment="1" applyProtection="1">
      <alignment vertical="center" wrapText="1"/>
      <protection locked="0"/>
    </xf>
    <xf numFmtId="38" fontId="4" fillId="0" borderId="1" xfId="1" applyFont="1" applyBorder="1" applyAlignment="1">
      <alignment horizontal="center" vertical="center"/>
    </xf>
    <xf numFmtId="38" fontId="4" fillId="0" borderId="1" xfId="1" applyFont="1" applyBorder="1" applyAlignment="1">
      <alignment horizontal="center"/>
    </xf>
    <xf numFmtId="38" fontId="4" fillId="2" borderId="1" xfId="1" applyFont="1" applyFill="1" applyBorder="1" applyAlignment="1">
      <alignment horizontal="center" vertical="center"/>
    </xf>
    <xf numFmtId="38" fontId="4" fillId="2" borderId="6" xfId="1" applyFont="1" applyFill="1" applyBorder="1" applyAlignment="1">
      <alignment horizontal="center" vertical="center"/>
    </xf>
    <xf numFmtId="38" fontId="4" fillId="4" borderId="15" xfId="1" applyFont="1" applyFill="1" applyBorder="1" applyAlignment="1" applyProtection="1">
      <alignment vertical="center" wrapText="1"/>
      <protection locked="0"/>
    </xf>
    <xf numFmtId="38" fontId="4" fillId="4" borderId="13" xfId="1" applyFont="1" applyFill="1" applyBorder="1" applyAlignment="1" applyProtection="1">
      <alignment vertical="center" wrapText="1"/>
      <protection locked="0"/>
    </xf>
    <xf numFmtId="38" fontId="9" fillId="4" borderId="3" xfId="1" applyFont="1" applyFill="1" applyBorder="1" applyAlignment="1" applyProtection="1">
      <alignment vertical="center"/>
      <protection locked="0"/>
    </xf>
    <xf numFmtId="38" fontId="9" fillId="4" borderId="15" xfId="1" applyFont="1" applyFill="1" applyBorder="1" applyAlignment="1" applyProtection="1">
      <alignment vertical="center" wrapText="1"/>
      <protection locked="0"/>
    </xf>
    <xf numFmtId="38" fontId="9" fillId="4" borderId="4" xfId="1" applyFont="1" applyFill="1" applyBorder="1" applyAlignment="1" applyProtection="1">
      <alignment vertical="center"/>
      <protection locked="0"/>
    </xf>
    <xf numFmtId="0" fontId="11" fillId="0" borderId="0" xfId="0" applyFont="1" applyBorder="1" applyAlignment="1"/>
    <xf numFmtId="0" fontId="11" fillId="5" borderId="0" xfId="0" applyFont="1" applyFill="1" applyBorder="1" applyAlignment="1"/>
    <xf numFmtId="38" fontId="4" fillId="0" borderId="7" xfId="1" applyFont="1" applyBorder="1" applyAlignment="1"/>
    <xf numFmtId="38" fontId="4" fillId="0" borderId="1" xfId="1" applyFont="1" applyBorder="1" applyAlignment="1">
      <alignment horizontal="center"/>
    </xf>
    <xf numFmtId="38" fontId="4" fillId="2" borderId="8"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0" xfId="1" applyFont="1" applyFill="1" applyBorder="1" applyAlignment="1">
      <alignment horizontal="center" vertical="center"/>
    </xf>
    <xf numFmtId="38" fontId="4" fillId="2" borderId="11"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4" xfId="1" applyFont="1" applyFill="1" applyBorder="1" applyAlignment="1">
      <alignment horizontal="center" vertical="center" textRotation="255" wrapText="1"/>
    </xf>
    <xf numFmtId="38" fontId="4" fillId="2" borderId="5" xfId="1" applyFont="1" applyFill="1" applyBorder="1" applyAlignment="1">
      <alignment horizontal="center" vertical="center" textRotation="255" wrapText="1"/>
    </xf>
    <xf numFmtId="38" fontId="4" fillId="2" borderId="3" xfId="1" applyFont="1" applyFill="1" applyBorder="1" applyAlignment="1">
      <alignment horizontal="center" vertical="center" textRotation="255" wrapText="1"/>
    </xf>
    <xf numFmtId="38" fontId="4" fillId="4" borderId="4" xfId="1" applyFont="1" applyFill="1" applyBorder="1" applyAlignment="1" applyProtection="1">
      <alignment horizontal="right" vertical="center"/>
      <protection locked="0"/>
    </xf>
    <xf numFmtId="38" fontId="4" fillId="4" borderId="5" xfId="1" applyFont="1" applyFill="1" applyBorder="1" applyAlignment="1" applyProtection="1">
      <alignment horizontal="right" vertical="center"/>
      <protection locked="0"/>
    </xf>
    <xf numFmtId="38" fontId="4" fillId="4" borderId="3" xfId="1" applyFont="1" applyFill="1" applyBorder="1" applyAlignment="1" applyProtection="1">
      <alignment horizontal="right" vertical="center"/>
      <protection locked="0"/>
    </xf>
    <xf numFmtId="38" fontId="10" fillId="2" borderId="1" xfId="1" applyFont="1" applyFill="1" applyBorder="1" applyAlignment="1">
      <alignment horizontal="center" vertical="center" textRotation="255" wrapText="1"/>
    </xf>
    <xf numFmtId="38" fontId="4" fillId="2" borderId="0" xfId="1" applyFont="1" applyFill="1" applyBorder="1" applyAlignment="1" applyProtection="1">
      <alignment horizontal="left"/>
      <protection locked="0"/>
    </xf>
    <xf numFmtId="38" fontId="10" fillId="0" borderId="1" xfId="1" applyFont="1" applyBorder="1" applyAlignment="1">
      <alignment horizontal="center" vertical="center" textRotation="255" wrapText="1"/>
    </xf>
    <xf numFmtId="38" fontId="4" fillId="0" borderId="1" xfId="1" applyFont="1" applyBorder="1" applyAlignment="1">
      <alignment horizontal="center" vertical="center"/>
    </xf>
    <xf numFmtId="12" fontId="4" fillId="0" borderId="4" xfId="4" applyNumberFormat="1" applyFont="1" applyFill="1" applyBorder="1" applyAlignment="1" applyProtection="1">
      <alignment horizontal="center" vertical="center"/>
      <protection locked="0"/>
    </xf>
    <xf numFmtId="12" fontId="4" fillId="0" borderId="5" xfId="4" applyNumberFormat="1" applyFont="1" applyFill="1" applyBorder="1" applyAlignment="1" applyProtection="1">
      <alignment horizontal="center" vertical="center"/>
      <protection locked="0"/>
    </xf>
    <xf numFmtId="12" fontId="4" fillId="0" borderId="3" xfId="4" applyNumberFormat="1" applyFont="1" applyFill="1" applyBorder="1" applyAlignment="1" applyProtection="1">
      <alignment horizontal="center" vertical="center"/>
      <protection locked="0"/>
    </xf>
    <xf numFmtId="38" fontId="4" fillId="2" borderId="1" xfId="1" applyFont="1" applyFill="1" applyBorder="1" applyAlignment="1">
      <alignment horizontal="center" vertical="center"/>
    </xf>
    <xf numFmtId="38" fontId="4" fillId="2" borderId="14" xfId="1" applyFont="1" applyFill="1" applyBorder="1" applyAlignment="1">
      <alignment horizontal="center" vertical="center" textRotation="255" wrapText="1"/>
    </xf>
    <xf numFmtId="38" fontId="4" fillId="2" borderId="12" xfId="1" applyFont="1" applyFill="1" applyBorder="1" applyAlignment="1">
      <alignment horizontal="center" vertical="center" textRotation="255" wrapText="1"/>
    </xf>
    <xf numFmtId="38" fontId="7" fillId="0" borderId="0" xfId="1" applyFont="1" applyAlignment="1">
      <alignment horizontal="center" vertical="center"/>
    </xf>
    <xf numFmtId="38" fontId="9" fillId="4" borderId="7" xfId="1" applyFont="1" applyFill="1" applyBorder="1" applyAlignment="1" applyProtection="1">
      <alignment horizontal="left"/>
      <protection locked="0"/>
    </xf>
    <xf numFmtId="176" fontId="4" fillId="0" borderId="17" xfId="1" quotePrefix="1" applyNumberFormat="1" applyFont="1" applyFill="1" applyBorder="1" applyAlignment="1" applyProtection="1">
      <alignment horizontal="left"/>
      <protection locked="0"/>
    </xf>
    <xf numFmtId="176" fontId="4" fillId="0" borderId="17" xfId="1" applyNumberFormat="1" applyFont="1" applyFill="1" applyBorder="1" applyAlignment="1" applyProtection="1">
      <alignment horizontal="left"/>
      <protection locked="0"/>
    </xf>
    <xf numFmtId="0" fontId="8" fillId="0" borderId="0" xfId="0" applyFont="1" applyBorder="1" applyAlignment="1">
      <alignment horizontal="left" vertical="center"/>
    </xf>
    <xf numFmtId="38" fontId="4" fillId="0" borderId="0" xfId="1" applyFont="1" applyFill="1" applyAlignment="1">
      <alignment horizontal="right"/>
    </xf>
    <xf numFmtId="0" fontId="8" fillId="0" borderId="0" xfId="0" applyFont="1" applyFill="1" applyBorder="1" applyAlignment="1">
      <alignment horizontal="left" vertical="center"/>
    </xf>
  </cellXfs>
  <cellStyles count="5">
    <cellStyle name="パーセント" xfId="4" builtinId="5"/>
    <cellStyle name="桁区切り" xfId="1" builtinId="6"/>
    <cellStyle name="標準" xfId="0" builtinId="0"/>
    <cellStyle name="標準 2" xfId="2" xr:uid="{6F09B747-456E-47C0-BE1B-950ACA6A3A23}"/>
    <cellStyle name="標準 3" xfId="3" xr:uid="{3FDF00EC-A48D-4562-A8B1-4F12463ADD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0851-0857-4E80-A58B-49375F7CA5CB}">
  <sheetPr>
    <pageSetUpPr fitToPage="1"/>
  </sheetPr>
  <dimension ref="A1:P39"/>
  <sheetViews>
    <sheetView tabSelected="1" view="pageBreakPreview" zoomScale="90" zoomScaleNormal="90" zoomScaleSheetLayoutView="90" workbookViewId="0">
      <selection activeCell="F6" sqref="F6"/>
    </sheetView>
  </sheetViews>
  <sheetFormatPr defaultColWidth="8.69921875" defaultRowHeight="13.2"/>
  <cols>
    <col min="1" max="1" width="8.69921875" style="5"/>
    <col min="2" max="2" width="18.19921875" style="5" bestFit="1" customWidth="1"/>
    <col min="3" max="3" width="22.19921875" style="5" bestFit="1" customWidth="1"/>
    <col min="4" max="4" width="14.09765625" style="5" customWidth="1"/>
    <col min="5" max="9" width="12" style="5" customWidth="1"/>
    <col min="10" max="10" width="8.59765625" style="5" bestFit="1" customWidth="1"/>
    <col min="11" max="14" width="12" style="5" customWidth="1"/>
    <col min="15" max="16384" width="8.69921875" style="5"/>
  </cols>
  <sheetData>
    <row r="1" spans="1:16">
      <c r="A1" s="5" t="s">
        <v>0</v>
      </c>
    </row>
    <row r="2" spans="1:16" ht="38.25" customHeight="1">
      <c r="A2" s="67" t="s">
        <v>1</v>
      </c>
      <c r="B2" s="67"/>
      <c r="C2" s="67"/>
      <c r="D2" s="67"/>
      <c r="E2" s="67"/>
      <c r="F2" s="67"/>
      <c r="G2" s="67"/>
      <c r="H2" s="67"/>
      <c r="I2" s="67"/>
      <c r="J2" s="67"/>
      <c r="K2" s="67"/>
      <c r="L2" s="67"/>
      <c r="M2" s="67"/>
      <c r="N2" s="67"/>
    </row>
    <row r="4" spans="1:16">
      <c r="K4" s="6" t="s">
        <v>2</v>
      </c>
      <c r="L4" s="68"/>
      <c r="M4" s="68"/>
      <c r="N4" s="68"/>
    </row>
    <row r="5" spans="1:16">
      <c r="A5" s="13"/>
      <c r="B5" s="5" t="s">
        <v>3</v>
      </c>
      <c r="K5" s="6"/>
      <c r="L5" s="69"/>
      <c r="M5" s="70"/>
      <c r="N5" s="70"/>
    </row>
    <row r="6" spans="1:16">
      <c r="A6" s="14"/>
      <c r="B6" s="5" t="s">
        <v>4</v>
      </c>
      <c r="K6" s="6"/>
      <c r="L6" s="71"/>
      <c r="M6" s="71"/>
      <c r="N6" s="71"/>
      <c r="O6" s="4"/>
      <c r="P6" s="4"/>
    </row>
    <row r="7" spans="1:16">
      <c r="K7" s="6"/>
      <c r="L7" s="58"/>
      <c r="M7" s="58"/>
      <c r="N7" s="58"/>
    </row>
    <row r="8" spans="1:16">
      <c r="A8" s="7" t="s">
        <v>5</v>
      </c>
      <c r="L8" s="44"/>
      <c r="M8" s="44"/>
      <c r="N8" s="44"/>
    </row>
    <row r="9" spans="1:16" s="9" customFormat="1" ht="39.450000000000003" customHeight="1">
      <c r="A9" s="8" t="s">
        <v>6</v>
      </c>
      <c r="B9" s="8" t="s">
        <v>7</v>
      </c>
      <c r="C9" s="8" t="s">
        <v>8</v>
      </c>
      <c r="D9" s="8" t="s">
        <v>9</v>
      </c>
      <c r="E9" s="8" t="s">
        <v>10</v>
      </c>
      <c r="F9" s="8" t="s">
        <v>11</v>
      </c>
      <c r="G9" s="8" t="s">
        <v>12</v>
      </c>
      <c r="H9" s="8" t="s">
        <v>13</v>
      </c>
      <c r="I9" s="8" t="s">
        <v>14</v>
      </c>
      <c r="J9" s="8" t="s">
        <v>15</v>
      </c>
      <c r="K9" s="8" t="s">
        <v>16</v>
      </c>
      <c r="L9" s="18" t="s">
        <v>17</v>
      </c>
      <c r="M9" s="8" t="s">
        <v>18</v>
      </c>
      <c r="N9" s="8" t="s">
        <v>19</v>
      </c>
    </row>
    <row r="10" spans="1:16" s="6" customFormat="1" ht="13.2" customHeight="1">
      <c r="A10" s="59" t="s">
        <v>20</v>
      </c>
      <c r="B10" s="10"/>
      <c r="C10" s="10"/>
      <c r="D10" s="10"/>
      <c r="E10" s="10" t="s">
        <v>21</v>
      </c>
      <c r="F10" s="10" t="s">
        <v>21</v>
      </c>
      <c r="G10" s="10" t="s">
        <v>21</v>
      </c>
      <c r="H10" s="10" t="s">
        <v>21</v>
      </c>
      <c r="I10" s="10" t="s">
        <v>21</v>
      </c>
      <c r="J10" s="61">
        <v>1</v>
      </c>
      <c r="K10" s="10" t="s">
        <v>21</v>
      </c>
      <c r="L10" s="10" t="s">
        <v>21</v>
      </c>
      <c r="M10" s="10" t="s">
        <v>21</v>
      </c>
      <c r="N10" s="10" t="s">
        <v>21</v>
      </c>
    </row>
    <row r="11" spans="1:16" ht="30" customHeight="1">
      <c r="A11" s="59"/>
      <c r="B11" s="15"/>
      <c r="C11" s="20"/>
      <c r="D11" s="20"/>
      <c r="E11" s="16"/>
      <c r="F11" s="55">
        <v>0</v>
      </c>
      <c r="G11" s="24" t="str">
        <f>IF(E11-F11=0,"",E11-F11)</f>
        <v/>
      </c>
      <c r="H11" s="16"/>
      <c r="I11" s="24" t="str">
        <f>IF(MIN(G11:H11)=0,"",MIN(G11:H11))</f>
        <v/>
      </c>
      <c r="J11" s="62"/>
      <c r="K11" s="46"/>
      <c r="L11" s="46"/>
      <c r="M11" s="46"/>
      <c r="N11" s="46"/>
    </row>
    <row r="12" spans="1:16" ht="30" customHeight="1">
      <c r="A12" s="59"/>
      <c r="B12" s="15"/>
      <c r="C12" s="21"/>
      <c r="D12" s="21"/>
      <c r="E12" s="16"/>
      <c r="F12" s="55"/>
      <c r="G12" s="24" t="str">
        <f>IF(E12-F12=0,"",E12-F12)</f>
        <v/>
      </c>
      <c r="H12" s="16"/>
      <c r="I12" s="24" t="str">
        <f>IF(MIN(G12:H12)=0,"",MIN(G12:H12))</f>
        <v/>
      </c>
      <c r="J12" s="62"/>
      <c r="K12" s="47"/>
      <c r="L12" s="47"/>
      <c r="M12" s="47"/>
      <c r="N12" s="47"/>
    </row>
    <row r="13" spans="1:16" ht="30" customHeight="1">
      <c r="A13" s="59"/>
      <c r="B13" s="15"/>
      <c r="C13" s="20"/>
      <c r="D13" s="20"/>
      <c r="E13" s="16"/>
      <c r="F13" s="55"/>
      <c r="G13" s="24" t="str">
        <f>IF(E13-F13=0,"",E13-F13)</f>
        <v/>
      </c>
      <c r="H13" s="16"/>
      <c r="I13" s="24" t="str">
        <f>IF(MIN(G13:H13)=0,"",MIN(G13:H13))</f>
        <v/>
      </c>
      <c r="J13" s="62"/>
      <c r="K13" s="47"/>
      <c r="L13" s="47"/>
      <c r="M13" s="47"/>
      <c r="N13" s="47"/>
    </row>
    <row r="14" spans="1:16" ht="30" customHeight="1">
      <c r="A14" s="59"/>
      <c r="B14" s="15"/>
      <c r="C14" s="20"/>
      <c r="D14" s="20"/>
      <c r="E14" s="17"/>
      <c r="F14" s="55"/>
      <c r="G14" s="25" t="str">
        <f>IF(E14-F14=0,"",E14-F14)</f>
        <v/>
      </c>
      <c r="H14" s="17"/>
      <c r="I14" s="25" t="str">
        <f>IF(MIN(G14:H14)=0,"",MIN(G14:H14))</f>
        <v/>
      </c>
      <c r="J14" s="62"/>
      <c r="K14" s="47"/>
      <c r="L14" s="47"/>
      <c r="M14" s="47"/>
      <c r="N14" s="47"/>
    </row>
    <row r="15" spans="1:16" ht="20.100000000000001" customHeight="1">
      <c r="A15" s="59"/>
      <c r="B15" s="60" t="s">
        <v>22</v>
      </c>
      <c r="C15" s="60"/>
      <c r="D15" s="33"/>
      <c r="E15" s="26" t="str">
        <f>IF(SUM(E11:E14)=0,"",SUM(E11:E14))</f>
        <v/>
      </c>
      <c r="F15" s="56"/>
      <c r="G15" s="26" t="str">
        <f>IF(SUM(G11:G14)=0,"",SUM(G11:G14))</f>
        <v/>
      </c>
      <c r="H15" s="26" t="str">
        <f>IF(SUM(H11:H14)=0,"",SUM(H11:H14))</f>
        <v/>
      </c>
      <c r="I15" s="26" t="str">
        <f>IF(SUM(I11:I14)=0,"",SUM(I11:I14))</f>
        <v/>
      </c>
      <c r="J15" s="62"/>
      <c r="K15" s="48"/>
      <c r="L15" s="48"/>
      <c r="M15" s="48"/>
      <c r="N15" s="48"/>
    </row>
    <row r="16" spans="1:16" ht="30" customHeight="1">
      <c r="A16" s="57" t="s">
        <v>23</v>
      </c>
      <c r="B16" s="30" t="str">
        <f>IF(C16="","","職員研修経費")</f>
        <v/>
      </c>
      <c r="C16" s="37"/>
      <c r="D16" s="37"/>
      <c r="E16" s="19"/>
      <c r="F16" s="54">
        <v>0</v>
      </c>
      <c r="G16" s="27" t="str">
        <f>IF(E16-F16=0,"",E16-F16)</f>
        <v/>
      </c>
      <c r="H16" s="19"/>
      <c r="I16" s="27" t="str">
        <f>IF(MIN(G16:H16)=0,"",MIN(G16:H16))</f>
        <v/>
      </c>
      <c r="J16" s="62"/>
      <c r="K16" s="46"/>
      <c r="L16" s="46"/>
      <c r="M16" s="46"/>
      <c r="N16" s="46"/>
    </row>
    <row r="17" spans="1:16" ht="30" customHeight="1">
      <c r="A17" s="57"/>
      <c r="B17" s="31" t="str">
        <f t="shared" ref="B17:B19" si="0">IF(C17="","","職員研修経費")</f>
        <v/>
      </c>
      <c r="C17" s="16"/>
      <c r="D17" s="16"/>
      <c r="E17" s="16"/>
      <c r="F17" s="55"/>
      <c r="G17" s="24" t="str">
        <f>IF(E17-F17=0,"",E17-F17)</f>
        <v/>
      </c>
      <c r="H17" s="16"/>
      <c r="I17" s="24" t="str">
        <f>IF(MIN(G17:H17)=0,"",MIN(G17:H17))</f>
        <v/>
      </c>
      <c r="J17" s="62"/>
      <c r="K17" s="47"/>
      <c r="L17" s="47"/>
      <c r="M17" s="47"/>
      <c r="N17" s="47"/>
      <c r="P17" s="23"/>
    </row>
    <row r="18" spans="1:16" ht="30" customHeight="1">
      <c r="A18" s="57"/>
      <c r="B18" s="31" t="str">
        <f t="shared" si="0"/>
        <v/>
      </c>
      <c r="C18" s="16"/>
      <c r="D18" s="16"/>
      <c r="E18" s="16"/>
      <c r="F18" s="55"/>
      <c r="G18" s="24" t="str">
        <f>IF(E18-F18=0,"",E18-F18)</f>
        <v/>
      </c>
      <c r="H18" s="16"/>
      <c r="I18" s="24" t="str">
        <f>IF(MIN(G18:H18)=0,"",MIN(G18:H18))</f>
        <v/>
      </c>
      <c r="J18" s="62"/>
      <c r="K18" s="47"/>
      <c r="L18" s="47"/>
      <c r="M18" s="47"/>
      <c r="N18" s="47"/>
    </row>
    <row r="19" spans="1:16" ht="30" customHeight="1">
      <c r="A19" s="57"/>
      <c r="B19" s="32" t="str">
        <f t="shared" si="0"/>
        <v/>
      </c>
      <c r="C19" s="17"/>
      <c r="D19" s="17"/>
      <c r="E19" s="17"/>
      <c r="F19" s="55"/>
      <c r="G19" s="25" t="str">
        <f>IF(E19-F19=0,"",E19-F19)</f>
        <v/>
      </c>
      <c r="H19" s="17"/>
      <c r="I19" s="25" t="str">
        <f>IF(MIN(G19:H19)=0,"",MIN(G19:H19))</f>
        <v/>
      </c>
      <c r="J19" s="62"/>
      <c r="K19" s="47"/>
      <c r="L19" s="47"/>
      <c r="M19" s="47"/>
      <c r="N19" s="47"/>
    </row>
    <row r="20" spans="1:16" ht="20.100000000000001" customHeight="1">
      <c r="A20" s="57"/>
      <c r="B20" s="64" t="s">
        <v>22</v>
      </c>
      <c r="C20" s="64"/>
      <c r="D20" s="35"/>
      <c r="E20" s="26" t="str">
        <f>IF(SUM(E16:E19)=0,"",SUM(E16:E19))</f>
        <v/>
      </c>
      <c r="F20" s="56"/>
      <c r="G20" s="26" t="str">
        <f>IF(SUM(G16:G19)=0,"",SUM(G16:G19))</f>
        <v/>
      </c>
      <c r="H20" s="26" t="str">
        <f>IF(SUM(H16:H19)=0,"",SUM(H16:H19))</f>
        <v/>
      </c>
      <c r="I20" s="26" t="str">
        <f>IF(SUM(I16:I19)=0,"",SUM(I16:I19))</f>
        <v/>
      </c>
      <c r="J20" s="62"/>
      <c r="K20" s="48"/>
      <c r="L20" s="48"/>
      <c r="M20" s="48"/>
      <c r="N20" s="48"/>
    </row>
    <row r="21" spans="1:16" ht="30" customHeight="1">
      <c r="A21" s="65" t="s">
        <v>24</v>
      </c>
      <c r="B21" s="30" t="str">
        <f>IF(C21="","","業務コンサルタント活用経費")</f>
        <v/>
      </c>
      <c r="C21" s="37"/>
      <c r="D21" s="37"/>
      <c r="E21" s="19"/>
      <c r="F21" s="54">
        <v>0</v>
      </c>
      <c r="G21" s="27" t="str">
        <f>IF(E21-F21=0,"",E21-F21)</f>
        <v/>
      </c>
      <c r="H21" s="19"/>
      <c r="I21" s="27" t="str">
        <f>IF(MIN(G21:H21)=0,"",MIN(G21:H21))</f>
        <v/>
      </c>
      <c r="J21" s="62"/>
      <c r="K21" s="46"/>
      <c r="L21" s="46"/>
      <c r="M21" s="46"/>
      <c r="N21" s="46"/>
    </row>
    <row r="22" spans="1:16" ht="30" customHeight="1">
      <c r="A22" s="66"/>
      <c r="B22" s="31" t="str">
        <f t="shared" ref="B22:B24" si="1">IF(C22="","","業務コンサルタント活用経費")</f>
        <v/>
      </c>
      <c r="C22" s="38"/>
      <c r="D22" s="38"/>
      <c r="E22" s="16"/>
      <c r="F22" s="55"/>
      <c r="G22" s="24" t="str">
        <f>IF(E22-F22=0,"",E22-F22)</f>
        <v/>
      </c>
      <c r="H22" s="16"/>
      <c r="I22" s="24" t="str">
        <f>IF(MIN(G22:H22)=0,"",MIN(G22:H22))</f>
        <v/>
      </c>
      <c r="J22" s="62"/>
      <c r="K22" s="47"/>
      <c r="L22" s="47"/>
      <c r="M22" s="47"/>
      <c r="N22" s="47"/>
    </row>
    <row r="23" spans="1:16" ht="30" customHeight="1">
      <c r="A23" s="66"/>
      <c r="B23" s="31" t="str">
        <f t="shared" si="1"/>
        <v/>
      </c>
      <c r="C23" s="28"/>
      <c r="D23" s="28"/>
      <c r="E23" s="16"/>
      <c r="F23" s="55"/>
      <c r="G23" s="24" t="str">
        <f>IF(E23-F23=0,"",E23-F23)</f>
        <v/>
      </c>
      <c r="H23" s="16"/>
      <c r="I23" s="24" t="str">
        <f>IF(MIN(G23:H23)=0,"",MIN(G23:H23))</f>
        <v/>
      </c>
      <c r="J23" s="62"/>
      <c r="K23" s="47"/>
      <c r="L23" s="47"/>
      <c r="M23" s="47"/>
      <c r="N23" s="47"/>
    </row>
    <row r="24" spans="1:16" ht="30" customHeight="1">
      <c r="A24" s="66"/>
      <c r="B24" s="31" t="str">
        <f t="shared" si="1"/>
        <v/>
      </c>
      <c r="C24" s="29"/>
      <c r="D24" s="29"/>
      <c r="E24" s="17"/>
      <c r="F24" s="55"/>
      <c r="G24" s="25" t="str">
        <f>IF(E24-F24=0,"",E24-F24)</f>
        <v/>
      </c>
      <c r="H24" s="17"/>
      <c r="I24" s="25" t="str">
        <f>IF(MIN(G24:H24)=0,"",MIN(G24:H24))</f>
        <v/>
      </c>
      <c r="J24" s="62"/>
      <c r="K24" s="47"/>
      <c r="L24" s="47"/>
      <c r="M24" s="47"/>
      <c r="N24" s="47"/>
    </row>
    <row r="25" spans="1:16" ht="20.100000000000001" customHeight="1">
      <c r="A25" s="53"/>
      <c r="B25" s="49" t="s">
        <v>22</v>
      </c>
      <c r="C25" s="50"/>
      <c r="D25" s="36"/>
      <c r="E25" s="26" t="str">
        <f>IF(SUM(E21:E24)=0,"",SUM(E21:E24))</f>
        <v/>
      </c>
      <c r="F25" s="56"/>
      <c r="G25" s="26" t="str">
        <f>IF(SUM(G21:G24)=0,"",SUM(G21:G24))</f>
        <v/>
      </c>
      <c r="H25" s="26" t="str">
        <f>IF(SUM(H21:H24)=0,"",SUM(H21:H24))</f>
        <v/>
      </c>
      <c r="I25" s="26" t="str">
        <f>IF(SUM(I21:I24)=0,"",SUM(I21:I24))</f>
        <v/>
      </c>
      <c r="J25" s="62"/>
      <c r="K25" s="48"/>
      <c r="L25" s="48"/>
      <c r="M25" s="48"/>
      <c r="N25" s="48"/>
    </row>
    <row r="26" spans="1:16" ht="30" customHeight="1">
      <c r="A26" s="51" t="s">
        <v>25</v>
      </c>
      <c r="B26" s="30"/>
      <c r="C26" s="37"/>
      <c r="D26" s="37"/>
      <c r="E26" s="19"/>
      <c r="F26" s="54">
        <v>0</v>
      </c>
      <c r="G26" s="27" t="str">
        <f>IF(E26-F26=0,"",E26-F26)</f>
        <v/>
      </c>
      <c r="H26" s="19"/>
      <c r="I26" s="27" t="str">
        <f>IF(MIN(G26:H26)=0,"",MIN(G26:H26))</f>
        <v/>
      </c>
      <c r="J26" s="62"/>
      <c r="K26" s="46"/>
      <c r="L26" s="46"/>
      <c r="M26" s="46"/>
      <c r="N26" s="46"/>
    </row>
    <row r="27" spans="1:16" ht="30" customHeight="1">
      <c r="A27" s="52"/>
      <c r="B27" s="31" t="str">
        <f t="shared" ref="B27:B29" si="2">IF(C27="","","好事例集作成経費")</f>
        <v/>
      </c>
      <c r="C27" s="16"/>
      <c r="D27" s="16"/>
      <c r="E27" s="16"/>
      <c r="F27" s="55"/>
      <c r="G27" s="24" t="str">
        <f>IF(E27-F27=0,"",E27-F27)</f>
        <v/>
      </c>
      <c r="H27" s="16"/>
      <c r="I27" s="24" t="str">
        <f>IF(MIN(G27:H27)=0,"",MIN(G27:H27))</f>
        <v/>
      </c>
      <c r="J27" s="62"/>
      <c r="K27" s="47"/>
      <c r="L27" s="47"/>
      <c r="M27" s="47"/>
      <c r="N27" s="47"/>
    </row>
    <row r="28" spans="1:16" ht="30" customHeight="1">
      <c r="A28" s="52"/>
      <c r="B28" s="31" t="str">
        <f t="shared" si="2"/>
        <v/>
      </c>
      <c r="C28" s="16"/>
      <c r="D28" s="16"/>
      <c r="E28" s="16"/>
      <c r="F28" s="55"/>
      <c r="G28" s="24" t="str">
        <f>IF(E28-F28=0,"",E28-F28)</f>
        <v/>
      </c>
      <c r="H28" s="16"/>
      <c r="I28" s="24" t="str">
        <f>IF(MIN(G28:H28)=0,"",MIN(G28:H28))</f>
        <v/>
      </c>
      <c r="J28" s="62"/>
      <c r="K28" s="47"/>
      <c r="L28" s="47"/>
      <c r="M28" s="47"/>
      <c r="N28" s="47"/>
    </row>
    <row r="29" spans="1:16" ht="30" customHeight="1">
      <c r="A29" s="52"/>
      <c r="B29" s="32" t="str">
        <f t="shared" si="2"/>
        <v/>
      </c>
      <c r="C29" s="17"/>
      <c r="D29" s="17"/>
      <c r="E29" s="17"/>
      <c r="F29" s="55"/>
      <c r="G29" s="25" t="str">
        <f>IF(E29-F29=0,"",E29-F29)</f>
        <v/>
      </c>
      <c r="H29" s="17"/>
      <c r="I29" s="25" t="str">
        <f>IF(MIN(G29:H29)=0,"",MIN(G29:H29))</f>
        <v/>
      </c>
      <c r="J29" s="62"/>
      <c r="K29" s="47"/>
      <c r="L29" s="47"/>
      <c r="M29" s="47"/>
      <c r="N29" s="47"/>
    </row>
    <row r="30" spans="1:16" ht="20.100000000000001" customHeight="1">
      <c r="A30" s="53"/>
      <c r="B30" s="49" t="s">
        <v>22</v>
      </c>
      <c r="C30" s="50"/>
      <c r="D30" s="36"/>
      <c r="E30" s="26" t="str">
        <f>IF(SUM(E26:E29)=0,"",SUM(E26:E29))</f>
        <v/>
      </c>
      <c r="F30" s="56"/>
      <c r="G30" s="26" t="str">
        <f>IF(SUM(G26:G29)=0,"",SUM(G26:G29))</f>
        <v/>
      </c>
      <c r="H30" s="26" t="str">
        <f>IF(SUM(H26:H29)=0,"",SUM(H26:H29))</f>
        <v/>
      </c>
      <c r="I30" s="26" t="str">
        <f>IF(SUM(I26:I29)=0,"",SUM(I26:I29))</f>
        <v/>
      </c>
      <c r="J30" s="62"/>
      <c r="K30" s="48"/>
      <c r="L30" s="48"/>
      <c r="M30" s="48"/>
      <c r="N30" s="48"/>
    </row>
    <row r="31" spans="1:16" ht="30" customHeight="1">
      <c r="A31" s="51" t="s">
        <v>26</v>
      </c>
      <c r="B31" s="30" t="str">
        <f>IF(C31="","","その他必要な経費")</f>
        <v/>
      </c>
      <c r="C31" s="19"/>
      <c r="D31" s="19"/>
      <c r="E31" s="19"/>
      <c r="F31" s="54"/>
      <c r="G31" s="27" t="str">
        <f>IF(E31-F31=0,"",E31-F31)</f>
        <v/>
      </c>
      <c r="H31" s="19"/>
      <c r="I31" s="27" t="str">
        <f>IF(MIN(G31:H31)=0,"",MIN(G31:H31))</f>
        <v/>
      </c>
      <c r="J31" s="62"/>
      <c r="K31" s="46"/>
      <c r="L31" s="46"/>
      <c r="M31" s="46"/>
      <c r="N31" s="46"/>
    </row>
    <row r="32" spans="1:16" ht="30" customHeight="1">
      <c r="A32" s="52"/>
      <c r="B32" s="31" t="str">
        <f t="shared" ref="B32:B34" si="3">IF(C32="","","その他必要な経費")</f>
        <v/>
      </c>
      <c r="C32" s="16"/>
      <c r="D32" s="16"/>
      <c r="E32" s="16"/>
      <c r="F32" s="55"/>
      <c r="G32" s="24" t="str">
        <f>IF(E32-F32=0,"",E32-F32)</f>
        <v/>
      </c>
      <c r="H32" s="16"/>
      <c r="I32" s="24" t="str">
        <f>IF(MIN(G32:H32)=0,"",MIN(G32:H32))</f>
        <v/>
      </c>
      <c r="J32" s="62"/>
      <c r="K32" s="47"/>
      <c r="L32" s="47"/>
      <c r="M32" s="47"/>
      <c r="N32" s="47"/>
    </row>
    <row r="33" spans="1:16" ht="30" customHeight="1">
      <c r="A33" s="52"/>
      <c r="B33" s="31" t="str">
        <f t="shared" si="3"/>
        <v/>
      </c>
      <c r="C33" s="16"/>
      <c r="D33" s="16"/>
      <c r="E33" s="16"/>
      <c r="F33" s="55"/>
      <c r="G33" s="24" t="str">
        <f>IF(E33-F33=0,"",E33-F33)</f>
        <v/>
      </c>
      <c r="H33" s="16"/>
      <c r="I33" s="24" t="str">
        <f>IF(MIN(G33:H33)=0,"",MIN(G33:H33))</f>
        <v/>
      </c>
      <c r="J33" s="62"/>
      <c r="K33" s="47"/>
      <c r="L33" s="47"/>
      <c r="M33" s="47"/>
      <c r="N33" s="47"/>
    </row>
    <row r="34" spans="1:16" ht="30" customHeight="1">
      <c r="A34" s="52"/>
      <c r="B34" s="32" t="str">
        <f t="shared" si="3"/>
        <v/>
      </c>
      <c r="C34" s="17"/>
      <c r="D34" s="17"/>
      <c r="E34" s="17"/>
      <c r="F34" s="55"/>
      <c r="G34" s="25" t="str">
        <f>IF(E34-F34=0,"",E34-F34)</f>
        <v/>
      </c>
      <c r="H34" s="17"/>
      <c r="I34" s="25" t="str">
        <f>IF(MIN(G34:H34)=0,"",MIN(G34:H34))</f>
        <v/>
      </c>
      <c r="J34" s="62"/>
      <c r="K34" s="47"/>
      <c r="L34" s="47"/>
      <c r="M34" s="47"/>
      <c r="N34" s="47"/>
    </row>
    <row r="35" spans="1:16" ht="20.100000000000001" customHeight="1">
      <c r="A35" s="53"/>
      <c r="B35" s="49" t="s">
        <v>22</v>
      </c>
      <c r="C35" s="50"/>
      <c r="D35" s="36"/>
      <c r="E35" s="26" t="str">
        <f>IF(SUM(E31:E34)=0,"",SUM(E31:E34))</f>
        <v/>
      </c>
      <c r="F35" s="56"/>
      <c r="G35" s="26" t="str">
        <f>IF(SUM(G31:G34)=0,"",SUM(G31:G34))</f>
        <v/>
      </c>
      <c r="H35" s="26" t="str">
        <f>IF(SUM(H31:H34)=0,"",SUM(H31:H34))</f>
        <v/>
      </c>
      <c r="I35" s="26" t="str">
        <f>IF(SUM(I31:I34)=0,"",SUM(I31:I34))</f>
        <v/>
      </c>
      <c r="J35" s="63"/>
      <c r="K35" s="48"/>
      <c r="L35" s="48"/>
      <c r="M35" s="48"/>
      <c r="N35" s="48"/>
    </row>
    <row r="36" spans="1:16" ht="20.100000000000001" customHeight="1">
      <c r="A36" s="45" t="s">
        <v>27</v>
      </c>
      <c r="B36" s="45"/>
      <c r="C36" s="45"/>
      <c r="D36" s="34"/>
      <c r="E36" s="11" t="str">
        <f>IF(SUM(E30,E20,E15,E25,E35)=0,"",SUM(E30,E20,E15,E25,E35))</f>
        <v/>
      </c>
      <c r="F36" s="11" t="str">
        <f>IF(SUM(F11,F16,F21,F26,F31)=0,"",SUM(F16,F21,F26,F31,F11))</f>
        <v/>
      </c>
      <c r="G36" s="11" t="str">
        <f t="shared" ref="G36:I36" si="4">IF(SUM(G30,G20,G15,G25,G35)=0,"",SUM(G30,G20,G15,G25,G35))</f>
        <v/>
      </c>
      <c r="H36" s="11" t="str">
        <f t="shared" si="4"/>
        <v/>
      </c>
      <c r="I36" s="11" t="str">
        <f t="shared" si="4"/>
        <v/>
      </c>
      <c r="J36" s="12" t="str">
        <f>IF(SUM(J30,J20,J15)=0,"",SUM(J30,J20,J15))</f>
        <v/>
      </c>
      <c r="K36" s="11" t="e">
        <f>I36*1</f>
        <v>#VALUE!</v>
      </c>
      <c r="L36" s="11">
        <v>20000000</v>
      </c>
      <c r="M36" s="11" t="e">
        <f>MIN(K36:L36)</f>
        <v>#VALUE!</v>
      </c>
      <c r="N36" s="11" t="e">
        <f>ROUNDDOWN(M36,-3)</f>
        <v>#VALUE!</v>
      </c>
      <c r="P36" s="23"/>
    </row>
    <row r="37" spans="1:16" s="22" customFormat="1"/>
    <row r="38" spans="1:16" s="22" customFormat="1">
      <c r="A38" s="22" t="s">
        <v>28</v>
      </c>
    </row>
    <row r="39" spans="1:16" s="22" customFormat="1">
      <c r="A39" s="22" t="s">
        <v>29</v>
      </c>
    </row>
  </sheetData>
  <sheetProtection selectLockedCells="1"/>
  <mergeCells count="42">
    <mergeCell ref="L6:N6"/>
    <mergeCell ref="A2:N2"/>
    <mergeCell ref="L4:N4"/>
    <mergeCell ref="L5:N5"/>
    <mergeCell ref="L7:N7"/>
    <mergeCell ref="A10:A15"/>
    <mergeCell ref="F11:F15"/>
    <mergeCell ref="K11:K15"/>
    <mergeCell ref="L11:L15"/>
    <mergeCell ref="M11:M15"/>
    <mergeCell ref="N11:N15"/>
    <mergeCell ref="B15:C15"/>
    <mergeCell ref="J10:J35"/>
    <mergeCell ref="N16:N20"/>
    <mergeCell ref="B20:C20"/>
    <mergeCell ref="A21:A25"/>
    <mergeCell ref="F21:F25"/>
    <mergeCell ref="K21:K25"/>
    <mergeCell ref="L21:L25"/>
    <mergeCell ref="M21:M25"/>
    <mergeCell ref="N21:N25"/>
    <mergeCell ref="B25:C25"/>
    <mergeCell ref="A16:A20"/>
    <mergeCell ref="F16:F20"/>
    <mergeCell ref="K16:K20"/>
    <mergeCell ref="L16:L20"/>
    <mergeCell ref="M16:M20"/>
    <mergeCell ref="A36:C36"/>
    <mergeCell ref="N26:N30"/>
    <mergeCell ref="B30:C30"/>
    <mergeCell ref="A31:A35"/>
    <mergeCell ref="F31:F35"/>
    <mergeCell ref="K31:K35"/>
    <mergeCell ref="L31:L35"/>
    <mergeCell ref="M31:M35"/>
    <mergeCell ref="N31:N35"/>
    <mergeCell ref="B35:C35"/>
    <mergeCell ref="A26:A30"/>
    <mergeCell ref="F26:F30"/>
    <mergeCell ref="K26:K30"/>
    <mergeCell ref="L26:L30"/>
    <mergeCell ref="M26:M30"/>
  </mergeCells>
  <phoneticPr fontId="2"/>
  <pageMargins left="0.7" right="0.7" top="0.75" bottom="0.75" header="0.3" footer="0.3"/>
  <pageSetup paperSize="9"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94F6CEF-EED8-4AE0-9DD7-DB9561F11C12}">
          <x14:formula1>
            <xm:f>データリスト!$A$1:$A$16</xm:f>
          </x14:formula1>
          <xm:sqref>B11:B14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34B7-45B2-4350-9A8F-786A03F461B3}">
  <sheetPr>
    <pageSetUpPr fitToPage="1"/>
  </sheetPr>
  <dimension ref="A1:P39"/>
  <sheetViews>
    <sheetView view="pageBreakPreview" zoomScale="60" zoomScaleNormal="90" workbookViewId="0">
      <selection activeCell="D18" sqref="D18"/>
    </sheetView>
  </sheetViews>
  <sheetFormatPr defaultColWidth="8.69921875" defaultRowHeight="13.5" customHeight="1"/>
  <cols>
    <col min="1" max="1" width="8.69921875" style="5"/>
    <col min="2" max="2" width="18.19921875" style="5" bestFit="1" customWidth="1"/>
    <col min="3" max="3" width="22.19921875" style="5" bestFit="1" customWidth="1"/>
    <col min="4" max="4" width="14.19921875" style="5" customWidth="1"/>
    <col min="5" max="9" width="12" style="5" customWidth="1"/>
    <col min="10" max="10" width="8.59765625" style="5" bestFit="1" customWidth="1"/>
    <col min="11" max="14" width="12" style="5" customWidth="1"/>
    <col min="15" max="16384" width="8.69921875" style="5"/>
  </cols>
  <sheetData>
    <row r="1" spans="1:16" ht="13.2">
      <c r="A1" s="5" t="s">
        <v>0</v>
      </c>
    </row>
    <row r="2" spans="1:16" ht="38.25" customHeight="1">
      <c r="A2" s="67" t="s">
        <v>1</v>
      </c>
      <c r="B2" s="67"/>
      <c r="C2" s="67"/>
      <c r="D2" s="67"/>
      <c r="E2" s="67"/>
      <c r="F2" s="67"/>
      <c r="G2" s="67"/>
      <c r="H2" s="67"/>
      <c r="I2" s="67"/>
      <c r="J2" s="67"/>
      <c r="K2" s="67"/>
      <c r="L2" s="67"/>
      <c r="M2" s="67"/>
      <c r="N2" s="67"/>
    </row>
    <row r="4" spans="1:16" ht="13.2">
      <c r="K4" s="6" t="s">
        <v>2</v>
      </c>
      <c r="L4" s="68" t="s">
        <v>30</v>
      </c>
      <c r="M4" s="68"/>
      <c r="N4" s="68"/>
    </row>
    <row r="5" spans="1:16" ht="13.2">
      <c r="A5" s="13"/>
      <c r="B5" s="5" t="s">
        <v>3</v>
      </c>
      <c r="J5" s="22"/>
      <c r="K5" s="72"/>
      <c r="L5" s="69"/>
      <c r="M5" s="70"/>
      <c r="N5" s="70"/>
    </row>
    <row r="6" spans="1:16" ht="13.2">
      <c r="A6" s="14"/>
      <c r="B6" s="5" t="s">
        <v>4</v>
      </c>
      <c r="J6" s="22"/>
      <c r="K6" s="72"/>
      <c r="L6" s="73"/>
      <c r="M6" s="73"/>
      <c r="N6" s="73"/>
      <c r="O6" s="4"/>
      <c r="P6" s="4"/>
    </row>
    <row r="7" spans="1:16" ht="13.2">
      <c r="K7" s="6"/>
      <c r="L7" s="58"/>
      <c r="M7" s="58"/>
      <c r="N7" s="58"/>
    </row>
    <row r="8" spans="1:16" ht="13.2">
      <c r="A8" s="7" t="s">
        <v>5</v>
      </c>
      <c r="L8" s="44"/>
      <c r="M8" s="44"/>
      <c r="N8" s="44"/>
    </row>
    <row r="9" spans="1:16" s="9" customFormat="1" ht="39.450000000000003" customHeight="1">
      <c r="A9" s="8" t="s">
        <v>6</v>
      </c>
      <c r="B9" s="8" t="s">
        <v>7</v>
      </c>
      <c r="C9" s="8" t="s">
        <v>8</v>
      </c>
      <c r="D9" s="8" t="s">
        <v>9</v>
      </c>
      <c r="E9" s="8" t="s">
        <v>10</v>
      </c>
      <c r="F9" s="8" t="s">
        <v>11</v>
      </c>
      <c r="G9" s="8" t="s">
        <v>31</v>
      </c>
      <c r="H9" s="8" t="s">
        <v>32</v>
      </c>
      <c r="I9" s="8" t="s">
        <v>14</v>
      </c>
      <c r="J9" s="8" t="s">
        <v>15</v>
      </c>
      <c r="K9" s="8" t="s">
        <v>16</v>
      </c>
      <c r="L9" s="18" t="s">
        <v>17</v>
      </c>
      <c r="M9" s="8" t="s">
        <v>18</v>
      </c>
      <c r="N9" s="8" t="s">
        <v>19</v>
      </c>
    </row>
    <row r="10" spans="1:16" s="6" customFormat="1" ht="18.75" customHeight="1">
      <c r="A10" s="59" t="s">
        <v>20</v>
      </c>
      <c r="B10" s="10"/>
      <c r="C10" s="10"/>
      <c r="D10" s="10"/>
      <c r="E10" s="10" t="s">
        <v>21</v>
      </c>
      <c r="F10" s="10" t="s">
        <v>21</v>
      </c>
      <c r="G10" s="10" t="s">
        <v>21</v>
      </c>
      <c r="H10" s="10" t="s">
        <v>21</v>
      </c>
      <c r="I10" s="10" t="s">
        <v>21</v>
      </c>
      <c r="J10" s="61">
        <v>1</v>
      </c>
      <c r="K10" s="10" t="s">
        <v>21</v>
      </c>
      <c r="L10" s="10" t="s">
        <v>21</v>
      </c>
      <c r="M10" s="10" t="s">
        <v>21</v>
      </c>
      <c r="N10" s="10" t="s">
        <v>21</v>
      </c>
    </row>
    <row r="11" spans="1:16" ht="30" customHeight="1">
      <c r="A11" s="59"/>
      <c r="B11" s="15" t="s">
        <v>33</v>
      </c>
      <c r="C11" s="20" t="s">
        <v>34</v>
      </c>
      <c r="D11" s="20" t="s">
        <v>35</v>
      </c>
      <c r="E11" s="21">
        <v>5000000</v>
      </c>
      <c r="F11" s="55">
        <v>0</v>
      </c>
      <c r="G11" s="24">
        <f>IF(E11-F11=0,"",E11-F11)</f>
        <v>5000000</v>
      </c>
      <c r="H11" s="21">
        <v>5000000</v>
      </c>
      <c r="I11" s="24">
        <f>IF(MIN(G11:H11)=0,"",MIN(G11:H11))</f>
        <v>5000000</v>
      </c>
      <c r="J11" s="62"/>
      <c r="K11" s="46"/>
      <c r="L11" s="46"/>
      <c r="M11" s="46"/>
      <c r="N11" s="46"/>
    </row>
    <row r="12" spans="1:16" ht="30" customHeight="1">
      <c r="A12" s="59"/>
      <c r="B12" s="15" t="s">
        <v>36</v>
      </c>
      <c r="C12" s="21" t="s">
        <v>37</v>
      </c>
      <c r="D12" s="21" t="s">
        <v>38</v>
      </c>
      <c r="E12" s="21">
        <v>13280500</v>
      </c>
      <c r="F12" s="55"/>
      <c r="G12" s="24">
        <f>IF(E12-F12=0,"",E12-F12)</f>
        <v>13280500</v>
      </c>
      <c r="H12" s="21">
        <v>13280500</v>
      </c>
      <c r="I12" s="24">
        <f>IF(MIN(G12:H12)=0,"",MIN(G12:H12))</f>
        <v>13280500</v>
      </c>
      <c r="J12" s="62"/>
      <c r="K12" s="47"/>
      <c r="L12" s="47"/>
      <c r="M12" s="47"/>
      <c r="N12" s="47"/>
    </row>
    <row r="13" spans="1:16" ht="30" customHeight="1">
      <c r="A13" s="59"/>
      <c r="B13" s="15" t="s">
        <v>39</v>
      </c>
      <c r="C13" s="20" t="s">
        <v>34</v>
      </c>
      <c r="D13" s="20" t="s">
        <v>40</v>
      </c>
      <c r="E13" s="21">
        <v>780000</v>
      </c>
      <c r="F13" s="55"/>
      <c r="G13" s="24">
        <f>IF(E13-F13=0,"",E13-F13)</f>
        <v>780000</v>
      </c>
      <c r="H13" s="21">
        <v>780000</v>
      </c>
      <c r="I13" s="24">
        <f>IF(MIN(G13:H13)=0,"",MIN(G13:H13))</f>
        <v>780000</v>
      </c>
      <c r="J13" s="62"/>
      <c r="K13" s="47"/>
      <c r="L13" s="47"/>
      <c r="M13" s="47"/>
      <c r="N13" s="47"/>
    </row>
    <row r="14" spans="1:16" ht="30" customHeight="1">
      <c r="A14" s="59"/>
      <c r="B14" s="15" t="s">
        <v>41</v>
      </c>
      <c r="C14" s="20" t="s">
        <v>34</v>
      </c>
      <c r="D14" s="20" t="s">
        <v>35</v>
      </c>
      <c r="E14" s="39">
        <v>500000</v>
      </c>
      <c r="F14" s="55"/>
      <c r="G14" s="25">
        <f>IF(E14-F14=0,"",E14-F14)</f>
        <v>500000</v>
      </c>
      <c r="H14" s="39">
        <v>500000</v>
      </c>
      <c r="I14" s="25">
        <f>IF(MIN(G14:H14)=0,"",MIN(G14:H14))</f>
        <v>500000</v>
      </c>
      <c r="J14" s="62"/>
      <c r="K14" s="47"/>
      <c r="L14" s="47"/>
      <c r="M14" s="47"/>
      <c r="N14" s="47"/>
    </row>
    <row r="15" spans="1:16" ht="20.100000000000001" customHeight="1">
      <c r="A15" s="59"/>
      <c r="B15" s="60" t="s">
        <v>22</v>
      </c>
      <c r="C15" s="60"/>
      <c r="D15" s="33"/>
      <c r="E15" s="26">
        <f>IF(SUM(E11:E14)=0,"",SUM(E11:E14))</f>
        <v>19560500</v>
      </c>
      <c r="F15" s="56"/>
      <c r="G15" s="26">
        <f>IF(SUM(G11:G14)=0,"",SUM(G11:G14))</f>
        <v>19560500</v>
      </c>
      <c r="H15" s="26">
        <f>IF(SUM(H11:H14)=0,"",SUM(H11:H14))</f>
        <v>19560500</v>
      </c>
      <c r="I15" s="26">
        <f>IF(SUM(I11:I14)=0,"",SUM(I11:I14))</f>
        <v>19560500</v>
      </c>
      <c r="J15" s="62"/>
      <c r="K15" s="48"/>
      <c r="L15" s="48"/>
      <c r="M15" s="48"/>
      <c r="N15" s="48"/>
    </row>
    <row r="16" spans="1:16" ht="30" customHeight="1">
      <c r="A16" s="57" t="s">
        <v>23</v>
      </c>
      <c r="B16" s="30" t="str">
        <f>IF(C16="","","職員研修経費")</f>
        <v>職員研修経費</v>
      </c>
      <c r="C16" s="40" t="s">
        <v>34</v>
      </c>
      <c r="D16" s="20" t="s">
        <v>35</v>
      </c>
      <c r="E16" s="41">
        <v>20000</v>
      </c>
      <c r="F16" s="54">
        <v>0</v>
      </c>
      <c r="G16" s="27">
        <f>IF(E16-F16=0,"",E16-F16)</f>
        <v>20000</v>
      </c>
      <c r="H16" s="41">
        <v>20000</v>
      </c>
      <c r="I16" s="27">
        <f>IF(MIN(G16:H16)=0,"",MIN(G16:H16))</f>
        <v>20000</v>
      </c>
      <c r="J16" s="62"/>
      <c r="K16" s="46"/>
      <c r="L16" s="46"/>
      <c r="M16" s="46"/>
      <c r="N16" s="46"/>
    </row>
    <row r="17" spans="1:16" ht="30" customHeight="1">
      <c r="A17" s="57"/>
      <c r="B17" s="31" t="str">
        <f t="shared" ref="B17:B19" si="0">IF(C17="","","職員研修経費")</f>
        <v/>
      </c>
      <c r="C17" s="16"/>
      <c r="D17" s="16"/>
      <c r="E17" s="16"/>
      <c r="F17" s="55"/>
      <c r="G17" s="24" t="str">
        <f>IF(E17-F17=0,"",E17-F17)</f>
        <v/>
      </c>
      <c r="H17" s="16"/>
      <c r="I17" s="24" t="str">
        <f>IF(MIN(G17:H17)=0,"",MIN(G17:H17))</f>
        <v/>
      </c>
      <c r="J17" s="62"/>
      <c r="K17" s="47"/>
      <c r="L17" s="47"/>
      <c r="M17" s="47"/>
      <c r="N17" s="47"/>
      <c r="P17" s="23"/>
    </row>
    <row r="18" spans="1:16" ht="30" customHeight="1">
      <c r="A18" s="57"/>
      <c r="B18" s="31" t="str">
        <f t="shared" si="0"/>
        <v/>
      </c>
      <c r="C18" s="16"/>
      <c r="D18" s="16"/>
      <c r="E18" s="16"/>
      <c r="F18" s="55"/>
      <c r="G18" s="24" t="str">
        <f>IF(E18-F18=0,"",E18-F18)</f>
        <v/>
      </c>
      <c r="H18" s="16"/>
      <c r="I18" s="24" t="str">
        <f>IF(MIN(G18:H18)=0,"",MIN(G18:H18))</f>
        <v/>
      </c>
      <c r="J18" s="62"/>
      <c r="K18" s="47"/>
      <c r="L18" s="47"/>
      <c r="M18" s="47"/>
      <c r="N18" s="47"/>
    </row>
    <row r="19" spans="1:16" ht="30" customHeight="1">
      <c r="A19" s="57"/>
      <c r="B19" s="32" t="str">
        <f t="shared" si="0"/>
        <v/>
      </c>
      <c r="C19" s="17"/>
      <c r="D19" s="17"/>
      <c r="E19" s="17"/>
      <c r="F19" s="55"/>
      <c r="G19" s="25" t="str">
        <f>IF(E19-F19=0,"",E19-F19)</f>
        <v/>
      </c>
      <c r="H19" s="17"/>
      <c r="I19" s="25" t="str">
        <f>IF(MIN(G19:H19)=0,"",MIN(G19:H19))</f>
        <v/>
      </c>
      <c r="J19" s="62"/>
      <c r="K19" s="47"/>
      <c r="L19" s="47"/>
      <c r="M19" s="47"/>
      <c r="N19" s="47"/>
    </row>
    <row r="20" spans="1:16" ht="20.100000000000001" customHeight="1">
      <c r="A20" s="57"/>
      <c r="B20" s="64" t="s">
        <v>22</v>
      </c>
      <c r="C20" s="64"/>
      <c r="D20" s="35"/>
      <c r="E20" s="26">
        <f>IF(SUM(E16:E19)=0,"",SUM(E16:E19))</f>
        <v>20000</v>
      </c>
      <c r="F20" s="56"/>
      <c r="G20" s="26">
        <f>IF(SUM(G16:G19)=0,"",SUM(G16:G19))</f>
        <v>20000</v>
      </c>
      <c r="H20" s="26">
        <f>IF(SUM(H16:H19)=0,"",SUM(H16:H19))</f>
        <v>20000</v>
      </c>
      <c r="I20" s="26">
        <f>IF(SUM(I16:I19)=0,"",SUM(I16:I19))</f>
        <v>20000</v>
      </c>
      <c r="J20" s="62"/>
      <c r="K20" s="48"/>
      <c r="L20" s="48"/>
      <c r="M20" s="48"/>
      <c r="N20" s="48"/>
    </row>
    <row r="21" spans="1:16" ht="30" customHeight="1">
      <c r="A21" s="65" t="s">
        <v>24</v>
      </c>
      <c r="B21" s="30" t="str">
        <f>IF(C21="","","業務コンサルタント活用経費")</f>
        <v>業務コンサルタント活用経費</v>
      </c>
      <c r="C21" s="40" t="s">
        <v>34</v>
      </c>
      <c r="D21" s="20" t="s">
        <v>35</v>
      </c>
      <c r="E21" s="41">
        <v>1500000</v>
      </c>
      <c r="F21" s="54">
        <v>0</v>
      </c>
      <c r="G21" s="27">
        <f>IF(E21-F21=0,"",E21-F21)</f>
        <v>1500000</v>
      </c>
      <c r="H21" s="41">
        <v>1500000</v>
      </c>
      <c r="I21" s="27">
        <f>IF(MIN(G21:H21)=0,"",MIN(G21:H21))</f>
        <v>1500000</v>
      </c>
      <c r="J21" s="62"/>
      <c r="K21" s="46"/>
      <c r="L21" s="46"/>
      <c r="M21" s="46"/>
      <c r="N21" s="46"/>
    </row>
    <row r="22" spans="1:16" ht="30" customHeight="1">
      <c r="A22" s="66"/>
      <c r="B22" s="31" t="str">
        <f t="shared" ref="B22:B24" si="1">IF(C22="","","業務コンサルタント活用経費")</f>
        <v/>
      </c>
      <c r="C22" s="38"/>
      <c r="D22" s="38"/>
      <c r="E22" s="16"/>
      <c r="F22" s="55"/>
      <c r="G22" s="24" t="str">
        <f>IF(E22-F22=0,"",E22-F22)</f>
        <v/>
      </c>
      <c r="H22" s="16"/>
      <c r="I22" s="24" t="str">
        <f>IF(MIN(G22:H22)=0,"",MIN(G22:H22))</f>
        <v/>
      </c>
      <c r="J22" s="62"/>
      <c r="K22" s="47"/>
      <c r="L22" s="47"/>
      <c r="M22" s="47"/>
      <c r="N22" s="47"/>
    </row>
    <row r="23" spans="1:16" ht="30" customHeight="1">
      <c r="A23" s="66"/>
      <c r="B23" s="31" t="str">
        <f t="shared" si="1"/>
        <v/>
      </c>
      <c r="C23" s="28"/>
      <c r="D23" s="28"/>
      <c r="E23" s="16"/>
      <c r="F23" s="55"/>
      <c r="G23" s="24" t="str">
        <f>IF(E23-F23=0,"",E23-F23)</f>
        <v/>
      </c>
      <c r="H23" s="16"/>
      <c r="I23" s="24" t="str">
        <f>IF(MIN(G23:H23)=0,"",MIN(G23:H23))</f>
        <v/>
      </c>
      <c r="J23" s="62"/>
      <c r="K23" s="47"/>
      <c r="L23" s="47"/>
      <c r="M23" s="47"/>
      <c r="N23" s="47"/>
    </row>
    <row r="24" spans="1:16" ht="30" customHeight="1">
      <c r="A24" s="66"/>
      <c r="B24" s="31" t="str">
        <f t="shared" si="1"/>
        <v/>
      </c>
      <c r="C24" s="29"/>
      <c r="D24" s="29"/>
      <c r="E24" s="17"/>
      <c r="F24" s="55"/>
      <c r="G24" s="25" t="str">
        <f>IF(E24-F24=0,"",E24-F24)</f>
        <v/>
      </c>
      <c r="H24" s="17"/>
      <c r="I24" s="25" t="str">
        <f>IF(MIN(G24:H24)=0,"",MIN(G24:H24))</f>
        <v/>
      </c>
      <c r="J24" s="62"/>
      <c r="K24" s="47"/>
      <c r="L24" s="47"/>
      <c r="M24" s="47"/>
      <c r="N24" s="47"/>
    </row>
    <row r="25" spans="1:16" ht="20.100000000000001" customHeight="1">
      <c r="A25" s="53"/>
      <c r="B25" s="49" t="s">
        <v>22</v>
      </c>
      <c r="C25" s="50"/>
      <c r="D25" s="36"/>
      <c r="E25" s="26">
        <f>IF(SUM(E21:E24)=0,"",SUM(E21:E24))</f>
        <v>1500000</v>
      </c>
      <c r="F25" s="56"/>
      <c r="G25" s="26">
        <f>IF(SUM(G21:G24)=0,"",SUM(G21:G24))</f>
        <v>1500000</v>
      </c>
      <c r="H25" s="26">
        <f>IF(SUM(H21:H24)=0,"",SUM(H21:H24))</f>
        <v>1500000</v>
      </c>
      <c r="I25" s="26">
        <f>IF(SUM(I21:I24)=0,"",SUM(I21:I24))</f>
        <v>1500000</v>
      </c>
      <c r="J25" s="62"/>
      <c r="K25" s="48"/>
      <c r="L25" s="48"/>
      <c r="M25" s="48"/>
      <c r="N25" s="48"/>
    </row>
    <row r="26" spans="1:16" ht="30" customHeight="1">
      <c r="A26" s="51" t="s">
        <v>25</v>
      </c>
      <c r="B26" s="30" t="str">
        <f>IF(C26="","","好事例集作成経費")</f>
        <v>好事例集作成経費</v>
      </c>
      <c r="C26" s="40" t="s">
        <v>34</v>
      </c>
      <c r="D26" s="20" t="s">
        <v>35</v>
      </c>
      <c r="E26" s="41">
        <v>489800</v>
      </c>
      <c r="F26" s="54">
        <v>0</v>
      </c>
      <c r="G26" s="27">
        <f>IF(E26-F26=0,"",E26-F26)</f>
        <v>489800</v>
      </c>
      <c r="H26" s="41">
        <v>489800</v>
      </c>
      <c r="I26" s="27">
        <f>IF(MIN(G26:H26)=0,"",MIN(G26:H26))</f>
        <v>489800</v>
      </c>
      <c r="J26" s="62"/>
      <c r="K26" s="46"/>
      <c r="L26" s="46"/>
      <c r="M26" s="46"/>
      <c r="N26" s="46"/>
    </row>
    <row r="27" spans="1:16" ht="30" customHeight="1">
      <c r="A27" s="52"/>
      <c r="B27" s="31" t="str">
        <f t="shared" ref="B27:B29" si="2">IF(C27="","","好事例集作成経費")</f>
        <v/>
      </c>
      <c r="C27" s="16"/>
      <c r="D27" s="16"/>
      <c r="E27" s="16"/>
      <c r="F27" s="55"/>
      <c r="G27" s="24" t="str">
        <f>IF(E27-F27=0,"",E27-F27)</f>
        <v/>
      </c>
      <c r="H27" s="16"/>
      <c r="I27" s="24" t="str">
        <f>IF(MIN(G27:H27)=0,"",MIN(G27:H27))</f>
        <v/>
      </c>
      <c r="J27" s="62"/>
      <c r="K27" s="47"/>
      <c r="L27" s="47"/>
      <c r="M27" s="47"/>
      <c r="N27" s="47"/>
    </row>
    <row r="28" spans="1:16" ht="30" customHeight="1">
      <c r="A28" s="52"/>
      <c r="B28" s="31" t="str">
        <f t="shared" si="2"/>
        <v/>
      </c>
      <c r="C28" s="16"/>
      <c r="D28" s="16"/>
      <c r="E28" s="16"/>
      <c r="F28" s="55"/>
      <c r="G28" s="24" t="str">
        <f>IF(E28-F28=0,"",E28-F28)</f>
        <v/>
      </c>
      <c r="H28" s="16"/>
      <c r="I28" s="24" t="str">
        <f>IF(MIN(G28:H28)=0,"",MIN(G28:H28))</f>
        <v/>
      </c>
      <c r="J28" s="62"/>
      <c r="K28" s="47"/>
      <c r="L28" s="47"/>
      <c r="M28" s="47"/>
      <c r="N28" s="47"/>
    </row>
    <row r="29" spans="1:16" ht="30" customHeight="1">
      <c r="A29" s="52"/>
      <c r="B29" s="32" t="str">
        <f t="shared" si="2"/>
        <v/>
      </c>
      <c r="C29" s="17"/>
      <c r="D29" s="17"/>
      <c r="E29" s="17"/>
      <c r="F29" s="55"/>
      <c r="G29" s="25" t="str">
        <f>IF(E29-F29=0,"",E29-F29)</f>
        <v/>
      </c>
      <c r="H29" s="17"/>
      <c r="I29" s="25" t="str">
        <f>IF(MIN(G29:H29)=0,"",MIN(G29:H29))</f>
        <v/>
      </c>
      <c r="J29" s="62"/>
      <c r="K29" s="47"/>
      <c r="L29" s="47"/>
      <c r="M29" s="47"/>
      <c r="N29" s="47"/>
    </row>
    <row r="30" spans="1:16" ht="20.100000000000001" customHeight="1">
      <c r="A30" s="53"/>
      <c r="B30" s="49" t="s">
        <v>22</v>
      </c>
      <c r="C30" s="50"/>
      <c r="D30" s="36"/>
      <c r="E30" s="26">
        <f>IF(SUM(E26:E29)=0,"",SUM(E26:E29))</f>
        <v>489800</v>
      </c>
      <c r="F30" s="56"/>
      <c r="G30" s="26">
        <f>IF(SUM(G26:G29)=0,"",SUM(G26:G29))</f>
        <v>489800</v>
      </c>
      <c r="H30" s="26">
        <f>IF(SUM(H26:H29)=0,"",SUM(H26:H29))</f>
        <v>489800</v>
      </c>
      <c r="I30" s="26">
        <f>IF(SUM(I26:I29)=0,"",SUM(I26:I29))</f>
        <v>489800</v>
      </c>
      <c r="J30" s="62"/>
      <c r="K30" s="48"/>
      <c r="L30" s="48"/>
      <c r="M30" s="48"/>
      <c r="N30" s="48"/>
    </row>
    <row r="31" spans="1:16" ht="30" customHeight="1">
      <c r="A31" s="51" t="s">
        <v>26</v>
      </c>
      <c r="B31" s="30" t="str">
        <f>IF(C31="","","その他必要な経費")</f>
        <v/>
      </c>
      <c r="C31" s="19"/>
      <c r="D31" s="19"/>
      <c r="E31" s="19"/>
      <c r="F31" s="54"/>
      <c r="G31" s="27" t="str">
        <f>IF(E31-F31=0,"",E31-F31)</f>
        <v/>
      </c>
      <c r="H31" s="19"/>
      <c r="I31" s="27" t="str">
        <f>IF(MIN(G31:H31)=0,"",MIN(G31:H31))</f>
        <v/>
      </c>
      <c r="J31" s="62"/>
      <c r="K31" s="46"/>
      <c r="L31" s="46"/>
      <c r="M31" s="46"/>
      <c r="N31" s="46"/>
    </row>
    <row r="32" spans="1:16" ht="30" customHeight="1">
      <c r="A32" s="52"/>
      <c r="B32" s="31" t="str">
        <f t="shared" ref="B32:B34" si="3">IF(C32="","","その他必要な経費")</f>
        <v/>
      </c>
      <c r="C32" s="16"/>
      <c r="D32" s="16"/>
      <c r="E32" s="16"/>
      <c r="F32" s="55"/>
      <c r="G32" s="24" t="str">
        <f>IF(E32-F32=0,"",E32-F32)</f>
        <v/>
      </c>
      <c r="H32" s="16"/>
      <c r="I32" s="24" t="str">
        <f>IF(MIN(G32:H32)=0,"",MIN(G32:H32))</f>
        <v/>
      </c>
      <c r="J32" s="62"/>
      <c r="K32" s="47"/>
      <c r="L32" s="47"/>
      <c r="M32" s="47"/>
      <c r="N32" s="47"/>
    </row>
    <row r="33" spans="1:16" ht="30" customHeight="1">
      <c r="A33" s="52"/>
      <c r="B33" s="31" t="str">
        <f t="shared" si="3"/>
        <v/>
      </c>
      <c r="C33" s="16"/>
      <c r="D33" s="16"/>
      <c r="E33" s="16"/>
      <c r="F33" s="55"/>
      <c r="G33" s="24" t="str">
        <f>IF(E33-F33=0,"",E33-F33)</f>
        <v/>
      </c>
      <c r="H33" s="16"/>
      <c r="I33" s="24" t="str">
        <f>IF(MIN(G33:H33)=0,"",MIN(G33:H33))</f>
        <v/>
      </c>
      <c r="J33" s="62"/>
      <c r="K33" s="47"/>
      <c r="L33" s="47"/>
      <c r="M33" s="47"/>
      <c r="N33" s="47"/>
    </row>
    <row r="34" spans="1:16" ht="30" customHeight="1">
      <c r="A34" s="52"/>
      <c r="B34" s="32" t="str">
        <f t="shared" si="3"/>
        <v/>
      </c>
      <c r="C34" s="17"/>
      <c r="D34" s="17"/>
      <c r="E34" s="17"/>
      <c r="F34" s="55"/>
      <c r="G34" s="25" t="str">
        <f>IF(E34-F34=0,"",E34-F34)</f>
        <v/>
      </c>
      <c r="H34" s="17"/>
      <c r="I34" s="25" t="str">
        <f>IF(MIN(G34:H34)=0,"",MIN(G34:H34))</f>
        <v/>
      </c>
      <c r="J34" s="62"/>
      <c r="K34" s="47"/>
      <c r="L34" s="47"/>
      <c r="M34" s="47"/>
      <c r="N34" s="47"/>
    </row>
    <row r="35" spans="1:16" ht="20.100000000000001" customHeight="1">
      <c r="A35" s="53"/>
      <c r="B35" s="49" t="s">
        <v>22</v>
      </c>
      <c r="C35" s="50"/>
      <c r="D35" s="36"/>
      <c r="E35" s="26" t="str">
        <f>IF(SUM(E31:E34)=0,"",SUM(E31:E34))</f>
        <v/>
      </c>
      <c r="F35" s="56"/>
      <c r="G35" s="26" t="str">
        <f>IF(SUM(G31:G34)=0,"",SUM(G31:G34))</f>
        <v/>
      </c>
      <c r="H35" s="26" t="str">
        <f>IF(SUM(H31:H34)=0,"",SUM(H31:H34))</f>
        <v/>
      </c>
      <c r="I35" s="26" t="str">
        <f>IF(SUM(I31:I34)=0,"",SUM(I31:I34))</f>
        <v/>
      </c>
      <c r="J35" s="63"/>
      <c r="K35" s="48"/>
      <c r="L35" s="48"/>
      <c r="M35" s="48"/>
      <c r="N35" s="48"/>
    </row>
    <row r="36" spans="1:16" ht="20.100000000000001" customHeight="1">
      <c r="A36" s="45" t="s">
        <v>27</v>
      </c>
      <c r="B36" s="45"/>
      <c r="C36" s="45"/>
      <c r="D36" s="34"/>
      <c r="E36" s="11">
        <f>IF(SUM(E30,E20,E15,E25,E35)=0,"",SUM(E30,E20,E15,E25,E35))</f>
        <v>21570300</v>
      </c>
      <c r="F36" s="11" t="str">
        <f>IF(SUM(F11,F16,F21,F26,F31)=0,"",SUM(F16,F21,F26,F31,F11))</f>
        <v/>
      </c>
      <c r="G36" s="11">
        <f t="shared" ref="G36:I36" si="4">IF(SUM(G30,G20,G15,G25,G35)=0,"",SUM(G30,G20,G15,G25,G35))</f>
        <v>21570300</v>
      </c>
      <c r="H36" s="11">
        <f t="shared" si="4"/>
        <v>21570300</v>
      </c>
      <c r="I36" s="11">
        <f t="shared" si="4"/>
        <v>21570300</v>
      </c>
      <c r="J36" s="12" t="str">
        <f t="shared" ref="J36" si="5">IF(SUM(J30,J20,J15)=0,"",SUM(J30,J20,J15))</f>
        <v/>
      </c>
      <c r="K36" s="11">
        <f>I36*1</f>
        <v>21570300</v>
      </c>
      <c r="L36" s="11">
        <v>20000000</v>
      </c>
      <c r="M36" s="11">
        <f>MIN(K36:L36)</f>
        <v>20000000</v>
      </c>
      <c r="N36" s="26">
        <f>ROUNDDOWN(M36,-3)</f>
        <v>20000000</v>
      </c>
      <c r="P36" s="23"/>
    </row>
    <row r="37" spans="1:16" s="22" customFormat="1" ht="13.2"/>
    <row r="38" spans="1:16" s="22" customFormat="1" ht="13.2">
      <c r="A38" s="22" t="s">
        <v>28</v>
      </c>
    </row>
    <row r="39" spans="1:16" s="22" customFormat="1" ht="13.2">
      <c r="A39" s="22" t="s">
        <v>29</v>
      </c>
    </row>
  </sheetData>
  <sheetProtection selectLockedCells="1"/>
  <mergeCells count="42">
    <mergeCell ref="L6:N6"/>
    <mergeCell ref="A2:N2"/>
    <mergeCell ref="L4:N4"/>
    <mergeCell ref="L5:N5"/>
    <mergeCell ref="L7:N7"/>
    <mergeCell ref="A10:A15"/>
    <mergeCell ref="F11:F15"/>
    <mergeCell ref="L11:L15"/>
    <mergeCell ref="M11:M15"/>
    <mergeCell ref="N11:N15"/>
    <mergeCell ref="B15:C15"/>
    <mergeCell ref="L21:L25"/>
    <mergeCell ref="M21:M25"/>
    <mergeCell ref="N21:N25"/>
    <mergeCell ref="B25:C25"/>
    <mergeCell ref="A16:A20"/>
    <mergeCell ref="F16:F20"/>
    <mergeCell ref="L16:L20"/>
    <mergeCell ref="M16:M20"/>
    <mergeCell ref="N16:N20"/>
    <mergeCell ref="B20:C20"/>
    <mergeCell ref="L31:L35"/>
    <mergeCell ref="M31:M35"/>
    <mergeCell ref="N31:N35"/>
    <mergeCell ref="B35:C35"/>
    <mergeCell ref="A26:A30"/>
    <mergeCell ref="F26:F30"/>
    <mergeCell ref="L26:L30"/>
    <mergeCell ref="M26:M30"/>
    <mergeCell ref="N26:N30"/>
    <mergeCell ref="B30:C30"/>
    <mergeCell ref="A36:C36"/>
    <mergeCell ref="K11:K15"/>
    <mergeCell ref="K16:K20"/>
    <mergeCell ref="K21:K25"/>
    <mergeCell ref="K26:K30"/>
    <mergeCell ref="K31:K35"/>
    <mergeCell ref="A31:A35"/>
    <mergeCell ref="F31:F35"/>
    <mergeCell ref="A21:A25"/>
    <mergeCell ref="F21:F25"/>
    <mergeCell ref="J10:J35"/>
  </mergeCells>
  <phoneticPr fontId="2"/>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44EE1BB-D796-4FB7-B9A0-4D873DE67B55}">
          <x14:formula1>
            <xm:f>データリスト!$A$1:$A$16</xm:f>
          </x14:formula1>
          <xm:sqref>B11:B14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view="pageBreakPreview" zoomScale="60" zoomScaleNormal="100" workbookViewId="0">
      <selection activeCell="J20" sqref="J20"/>
    </sheetView>
  </sheetViews>
  <sheetFormatPr defaultColWidth="8.09765625" defaultRowHeight="13.2"/>
  <cols>
    <col min="1" max="1" width="45.59765625" style="2" customWidth="1"/>
    <col min="2" max="16384" width="8.09765625" style="2"/>
  </cols>
  <sheetData>
    <row r="1" spans="1:1">
      <c r="A1" s="42" t="s">
        <v>42</v>
      </c>
    </row>
    <row r="2" spans="1:1">
      <c r="A2" s="43" t="s">
        <v>41</v>
      </c>
    </row>
    <row r="3" spans="1:1">
      <c r="A3" s="42" t="s">
        <v>36</v>
      </c>
    </row>
    <row r="4" spans="1:1">
      <c r="A4" s="43" t="s">
        <v>43</v>
      </c>
    </row>
    <row r="5" spans="1:1">
      <c r="A5" s="43" t="s">
        <v>44</v>
      </c>
    </row>
    <row r="6" spans="1:1">
      <c r="A6" s="42" t="s">
        <v>45</v>
      </c>
    </row>
    <row r="7" spans="1:1">
      <c r="A7" s="43" t="s">
        <v>39</v>
      </c>
    </row>
    <row r="8" spans="1:1">
      <c r="A8" s="43" t="s">
        <v>33</v>
      </c>
    </row>
    <row r="9" spans="1:1">
      <c r="A9" s="43" t="s">
        <v>46</v>
      </c>
    </row>
    <row r="10" spans="1:1">
      <c r="A10" s="3"/>
    </row>
    <row r="11" spans="1:1">
      <c r="A11" s="3"/>
    </row>
    <row r="12" spans="1:1">
      <c r="A12" s="3"/>
    </row>
    <row r="13" spans="1:1">
      <c r="A13" s="3"/>
    </row>
    <row r="14" spans="1:1">
      <c r="A14" s="1"/>
    </row>
    <row r="15" spans="1:1">
      <c r="A15" s="3"/>
    </row>
    <row r="16" spans="1:1">
      <c r="A16" s="3"/>
    </row>
    <row r="17" spans="1:1">
      <c r="A17" s="3"/>
    </row>
    <row r="18" spans="1:1">
      <c r="A18" s="3"/>
    </row>
    <row r="19" spans="1:1">
      <c r="A19" s="3"/>
    </row>
  </sheetData>
  <phoneticPr fontId="2"/>
  <pageMargins left="0.7" right="0.7" top="0.75" bottom="0.75" header="0.3" footer="0.3"/>
  <pageSetup paperSize="9"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bf834054c2b6ee81d74867f66f6935b5">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013d7517136a8bf949213cac3541fc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B3858-4067-46F4-B306-16423C144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B3A64-BA52-4FAE-9317-4C4590DC1D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記載例</vt:lpstr>
      <vt:lpstr>データリスト</vt:lpstr>
      <vt:lpstr>データリスト!Print_Area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2023-09-11T07:28:46Z</dcterms:created>
  <dcterms:modified xsi:type="dcterms:W3CDTF">2024-09-11T05:00:30Z</dcterms:modified>
  <cp:category/>
  <cp:contentStatus/>
</cp:coreProperties>
</file>