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8F707F8-DD8F-4A17-9364-A0044398E47B}" xr6:coauthVersionLast="47" xr6:coauthVersionMax="47" xr10:uidLastSave="{00000000-0000-0000-0000-000000000000}"/>
  <workbookProtection lockStructure="1"/>
  <bookViews>
    <workbookView xWindow="1650" yWindow="-120" windowWidth="27270" windowHeight="16440" tabRatio="693" xr2:uid="{00000000-000D-0000-FFFF-FFFF00000000}"/>
  </bookViews>
  <sheets>
    <sheet name="総括表" sheetId="1" r:id="rId1"/>
    <sheet name="初年度・明細" sheetId="2" r:id="rId2"/>
    <sheet name="初年度・職員給与" sheetId="5" r:id="rId3"/>
    <sheet name="初年度・役員報酬" sheetId="6" r:id="rId4"/>
    <sheet name="次年度・明細" sheetId="3" r:id="rId5"/>
    <sheet name="次年度・職員給与" sheetId="7" r:id="rId6"/>
    <sheet name="次年度・役員報酬" sheetId="8" r:id="rId7"/>
    <sheet name="次々年度・明細" sheetId="4" r:id="rId8"/>
    <sheet name="次々年度・職員給与" sheetId="9" r:id="rId9"/>
    <sheet name="次々年度・役員報酬" sheetId="10" r:id="rId10"/>
  </sheets>
  <definedNames>
    <definedName name="_xlnm.Print_Area" localSheetId="8">次々年度・職員給与!$B$1:$K$45</definedName>
    <definedName name="_xlnm.Print_Area" localSheetId="7">次々年度・明細!$B$1:$R$62</definedName>
    <definedName name="_xlnm.Print_Area" localSheetId="9">次々年度・役員報酬!$B$1:$G$22</definedName>
    <definedName name="_xlnm.Print_Area" localSheetId="5">次年度・職員給与!$B$1:$K$45</definedName>
    <definedName name="_xlnm.Print_Area" localSheetId="4">次年度・明細!$B$1:$R$62</definedName>
    <definedName name="_xlnm.Print_Area" localSheetId="6">次年度・役員報酬!$B$1:$G$22</definedName>
    <definedName name="_xlnm.Print_Area" localSheetId="2">初年度・職員給与!$B$1:$K$46</definedName>
    <definedName name="_xlnm.Print_Area" localSheetId="1">初年度・明細!$B$1:$R$62</definedName>
    <definedName name="_xlnm.Print_Area" localSheetId="3">初年度・役員報酬!$B$1:$G$22</definedName>
    <definedName name="_xlnm.Print_Area" localSheetId="0">総括表!$B$1:$N$41</definedName>
    <definedName name="_xlnm.Print_Titles" localSheetId="2">初年度・職員給与!$3:$8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2" l="1"/>
  <c r="S6" i="2"/>
  <c r="T5" i="3"/>
  <c r="T5" i="4"/>
  <c r="S5" i="3"/>
  <c r="S5" i="4"/>
  <c r="T6" i="3"/>
  <c r="T6" i="4"/>
  <c r="S6" i="4"/>
  <c r="S6" i="3"/>
  <c r="D18" i="10" l="1"/>
  <c r="B13" i="5" l="1"/>
  <c r="D13" i="5"/>
  <c r="B16" i="5"/>
  <c r="D16" i="5"/>
  <c r="B19" i="5"/>
  <c r="D19" i="5"/>
  <c r="B22" i="5"/>
  <c r="D22" i="5"/>
  <c r="B25" i="5"/>
  <c r="D25" i="5"/>
  <c r="B28" i="5"/>
  <c r="D28" i="5"/>
  <c r="B31" i="5"/>
  <c r="D31" i="5"/>
  <c r="B34" i="5"/>
  <c r="D34" i="5"/>
  <c r="B37" i="5"/>
  <c r="D37" i="5"/>
  <c r="M31" i="1"/>
  <c r="M30" i="1"/>
  <c r="M29" i="1"/>
  <c r="M28" i="1"/>
  <c r="M26" i="1"/>
  <c r="M17" i="1"/>
  <c r="M16" i="1"/>
  <c r="M14" i="1"/>
  <c r="M13" i="1"/>
  <c r="M12" i="1"/>
  <c r="F46" i="4"/>
  <c r="F18" i="4"/>
  <c r="F14" i="4"/>
  <c r="F13" i="4" s="1"/>
  <c r="F24" i="4"/>
  <c r="F41" i="3"/>
  <c r="F40" i="3" s="1"/>
  <c r="F46" i="3"/>
  <c r="M27" i="1" s="1"/>
  <c r="F46" i="2"/>
  <c r="F24" i="2"/>
  <c r="F24" i="3"/>
  <c r="M15" i="1" s="1"/>
  <c r="E31" i="1" l="1"/>
  <c r="H31" i="1" s="1"/>
  <c r="E30" i="1"/>
  <c r="H30" i="1" s="1"/>
  <c r="E29" i="1"/>
  <c r="H29" i="1" s="1"/>
  <c r="E28" i="1"/>
  <c r="H28" i="1" s="1"/>
  <c r="E27" i="1"/>
  <c r="E26" i="1"/>
  <c r="H26" i="1" s="1"/>
  <c r="E18" i="1"/>
  <c r="H18" i="1" s="1"/>
  <c r="E17" i="1"/>
  <c r="H17" i="1" s="1"/>
  <c r="E16" i="1"/>
  <c r="H16" i="1" s="1"/>
  <c r="E15" i="1"/>
  <c r="H15" i="1" s="1"/>
  <c r="E14" i="1"/>
  <c r="H14" i="1" s="1"/>
  <c r="E13" i="1"/>
  <c r="H13" i="1" s="1"/>
  <c r="E12" i="1"/>
  <c r="H12" i="1" s="1"/>
  <c r="K33" i="1"/>
  <c r="J33" i="1"/>
  <c r="I33" i="1"/>
  <c r="G33" i="1"/>
  <c r="F33" i="1"/>
  <c r="D27" i="1"/>
  <c r="D9" i="1"/>
  <c r="D19" i="1" s="1"/>
  <c r="K19" i="1"/>
  <c r="J19" i="1"/>
  <c r="I19" i="1"/>
  <c r="G19" i="1"/>
  <c r="F19" i="1"/>
  <c r="D32" i="1" l="1"/>
  <c r="D33" i="1" s="1"/>
  <c r="H27" i="1"/>
  <c r="R8" i="1"/>
  <c r="Q8" i="1"/>
  <c r="I23" i="1"/>
  <c r="F23" i="1"/>
  <c r="M4" i="2" l="1"/>
  <c r="J6" i="1"/>
  <c r="J22" i="1" s="1"/>
  <c r="N31" i="1"/>
  <c r="N27" i="1"/>
  <c r="N14" i="1"/>
  <c r="N10" i="1"/>
  <c r="N30" i="1"/>
  <c r="N26" i="1"/>
  <c r="N17" i="1"/>
  <c r="N13" i="1"/>
  <c r="N9" i="1"/>
  <c r="N29" i="1"/>
  <c r="N16" i="1"/>
  <c r="N12" i="1"/>
  <c r="N28" i="1"/>
  <c r="N15" i="1"/>
  <c r="N11" i="1"/>
  <c r="P8" i="1"/>
  <c r="J40" i="5" l="1"/>
  <c r="H40" i="5"/>
  <c r="F40" i="5"/>
  <c r="J39" i="5"/>
  <c r="H39" i="5"/>
  <c r="F39" i="5"/>
  <c r="J38" i="5"/>
  <c r="H38" i="5"/>
  <c r="F38" i="5"/>
  <c r="M37" i="5" s="1"/>
  <c r="G37" i="5"/>
  <c r="L36" i="5"/>
  <c r="L37" i="5" s="1"/>
  <c r="G36" i="5"/>
  <c r="J35" i="5"/>
  <c r="H35" i="5"/>
  <c r="F35" i="5"/>
  <c r="M34" i="5" s="1"/>
  <c r="G34" i="5"/>
  <c r="M33" i="5"/>
  <c r="L33" i="5"/>
  <c r="L34" i="5" s="1"/>
  <c r="G33" i="5"/>
  <c r="J32" i="5"/>
  <c r="H32" i="5"/>
  <c r="G32" i="5" s="1"/>
  <c r="F32" i="5"/>
  <c r="M31" i="5" s="1"/>
  <c r="G31" i="5"/>
  <c r="M30" i="5"/>
  <c r="L30" i="5"/>
  <c r="L31" i="5" s="1"/>
  <c r="G30" i="5"/>
  <c r="J29" i="5"/>
  <c r="H29" i="5"/>
  <c r="G29" i="5" s="1"/>
  <c r="F29" i="5"/>
  <c r="M28" i="5" s="1"/>
  <c r="G28" i="5"/>
  <c r="L27" i="5"/>
  <c r="L28" i="5" s="1"/>
  <c r="G27" i="5"/>
  <c r="J26" i="5"/>
  <c r="H26" i="5"/>
  <c r="F26" i="5"/>
  <c r="M25" i="5" s="1"/>
  <c r="G25" i="5"/>
  <c r="L24" i="5"/>
  <c r="L25" i="5" s="1"/>
  <c r="G24" i="5"/>
  <c r="J23" i="5"/>
  <c r="H23" i="5"/>
  <c r="G23" i="5" s="1"/>
  <c r="F23" i="5"/>
  <c r="M22" i="5" s="1"/>
  <c r="G22" i="5"/>
  <c r="L21" i="5"/>
  <c r="L22" i="5" s="1"/>
  <c r="G21" i="5"/>
  <c r="J20" i="5"/>
  <c r="H20" i="5"/>
  <c r="F20" i="5"/>
  <c r="M19" i="5" s="1"/>
  <c r="G19" i="5"/>
  <c r="L18" i="5"/>
  <c r="L19" i="5" s="1"/>
  <c r="G18" i="5"/>
  <c r="J17" i="5"/>
  <c r="H17" i="5"/>
  <c r="G17" i="5" s="1"/>
  <c r="F17" i="5"/>
  <c r="M16" i="5" s="1"/>
  <c r="G16" i="5"/>
  <c r="M15" i="5"/>
  <c r="L15" i="5"/>
  <c r="L16" i="5" s="1"/>
  <c r="G15" i="5"/>
  <c r="J14" i="5"/>
  <c r="H14" i="5"/>
  <c r="F14" i="5"/>
  <c r="M13" i="5" s="1"/>
  <c r="G13" i="5"/>
  <c r="M12" i="5"/>
  <c r="L12" i="5"/>
  <c r="L13" i="5" s="1"/>
  <c r="G12" i="5"/>
  <c r="J11" i="5"/>
  <c r="H11" i="5"/>
  <c r="F11" i="5"/>
  <c r="M10" i="5" s="1"/>
  <c r="G10" i="5"/>
  <c r="D10" i="5"/>
  <c r="B10" i="5"/>
  <c r="L9" i="5"/>
  <c r="L10" i="5" s="1"/>
  <c r="G9" i="5"/>
  <c r="J40" i="7"/>
  <c r="H40" i="7"/>
  <c r="F40" i="7"/>
  <c r="J39" i="7"/>
  <c r="H39" i="7"/>
  <c r="F39" i="7"/>
  <c r="J38" i="7"/>
  <c r="H38" i="7"/>
  <c r="G38" i="7" s="1"/>
  <c r="F38" i="7"/>
  <c r="M37" i="7"/>
  <c r="I37" i="7"/>
  <c r="K37" i="7" s="1"/>
  <c r="G37" i="7"/>
  <c r="D37" i="7"/>
  <c r="B37" i="7"/>
  <c r="M36" i="7"/>
  <c r="L36" i="7"/>
  <c r="L37" i="7" s="1"/>
  <c r="I36" i="7"/>
  <c r="K36" i="7" s="1"/>
  <c r="G36" i="7"/>
  <c r="J35" i="7"/>
  <c r="H35" i="7"/>
  <c r="G35" i="7" s="1"/>
  <c r="F35" i="7"/>
  <c r="M34" i="7" s="1"/>
  <c r="L34" i="7"/>
  <c r="K34" i="7"/>
  <c r="I34" i="7"/>
  <c r="G34" i="7"/>
  <c r="D34" i="7"/>
  <c r="B34" i="7"/>
  <c r="L33" i="7"/>
  <c r="I33" i="7"/>
  <c r="I35" i="7" s="1"/>
  <c r="G33" i="7"/>
  <c r="J32" i="7"/>
  <c r="I32" i="7"/>
  <c r="H32" i="7"/>
  <c r="F32" i="7"/>
  <c r="M31" i="7" s="1"/>
  <c r="I31" i="7"/>
  <c r="K31" i="7" s="1"/>
  <c r="G31" i="7"/>
  <c r="D31" i="7"/>
  <c r="B31" i="7"/>
  <c r="L30" i="7"/>
  <c r="L31" i="7" s="1"/>
  <c r="K30" i="7"/>
  <c r="I30" i="7"/>
  <c r="G30" i="7"/>
  <c r="J29" i="7"/>
  <c r="H29" i="7"/>
  <c r="G29" i="7" s="1"/>
  <c r="F29" i="7"/>
  <c r="M28" i="7" s="1"/>
  <c r="L28" i="7"/>
  <c r="K28" i="7"/>
  <c r="I28" i="7"/>
  <c r="G28" i="7"/>
  <c r="D28" i="7"/>
  <c r="B28" i="7"/>
  <c r="L27" i="7"/>
  <c r="I27" i="7"/>
  <c r="I29" i="7" s="1"/>
  <c r="G27" i="7"/>
  <c r="J26" i="7"/>
  <c r="H26" i="7"/>
  <c r="G26" i="7" s="1"/>
  <c r="F26" i="7"/>
  <c r="M24" i="7" s="1"/>
  <c r="I25" i="7"/>
  <c r="K25" i="7" s="1"/>
  <c r="G25" i="7"/>
  <c r="D25" i="7"/>
  <c r="B25" i="7"/>
  <c r="L24" i="7"/>
  <c r="L25" i="7" s="1"/>
  <c r="K24" i="7"/>
  <c r="I24" i="7"/>
  <c r="G24" i="7"/>
  <c r="J23" i="7"/>
  <c r="H23" i="7"/>
  <c r="G23" i="7"/>
  <c r="F23" i="7"/>
  <c r="M22" i="7" s="1"/>
  <c r="L22" i="7"/>
  <c r="K22" i="7"/>
  <c r="I22" i="7"/>
  <c r="G22" i="7"/>
  <c r="D22" i="7"/>
  <c r="B22" i="7"/>
  <c r="M21" i="7"/>
  <c r="L21" i="7"/>
  <c r="I21" i="7"/>
  <c r="I23" i="7" s="1"/>
  <c r="G21" i="7"/>
  <c r="J20" i="7"/>
  <c r="H20" i="7"/>
  <c r="F20" i="7"/>
  <c r="M18" i="7" s="1"/>
  <c r="M19" i="7"/>
  <c r="I19" i="7"/>
  <c r="K19" i="7" s="1"/>
  <c r="G19" i="7"/>
  <c r="D19" i="7"/>
  <c r="B19" i="7"/>
  <c r="L18" i="7"/>
  <c r="L19" i="7" s="1"/>
  <c r="I18" i="7"/>
  <c r="K18" i="7" s="1"/>
  <c r="G18" i="7"/>
  <c r="J17" i="7"/>
  <c r="H17" i="7"/>
  <c r="G17" i="7" s="1"/>
  <c r="F17" i="7"/>
  <c r="M16" i="7" s="1"/>
  <c r="L16" i="7"/>
  <c r="I16" i="7"/>
  <c r="K16" i="7" s="1"/>
  <c r="G16" i="7"/>
  <c r="D16" i="7"/>
  <c r="B16" i="7"/>
  <c r="L15" i="7"/>
  <c r="I15" i="7"/>
  <c r="G15" i="7"/>
  <c r="J14" i="7"/>
  <c r="I14" i="7"/>
  <c r="H14" i="7"/>
  <c r="F14" i="7"/>
  <c r="M12" i="7" s="1"/>
  <c r="I13" i="7"/>
  <c r="K13" i="7" s="1"/>
  <c r="G13" i="7"/>
  <c r="D13" i="7"/>
  <c r="B13" i="7"/>
  <c r="L12" i="7"/>
  <c r="L13" i="7" s="1"/>
  <c r="K12" i="7"/>
  <c r="I12" i="7"/>
  <c r="G12" i="7"/>
  <c r="J11" i="7"/>
  <c r="H11" i="7"/>
  <c r="F11" i="7"/>
  <c r="M10" i="7" s="1"/>
  <c r="I10" i="7"/>
  <c r="K10" i="7" s="1"/>
  <c r="G10" i="7"/>
  <c r="D10" i="7"/>
  <c r="B10" i="7"/>
  <c r="L9" i="7"/>
  <c r="L10" i="7" s="1"/>
  <c r="I9" i="7"/>
  <c r="G9" i="7"/>
  <c r="D34" i="9"/>
  <c r="B34" i="9"/>
  <c r="D31" i="9"/>
  <c r="B31" i="9"/>
  <c r="D28" i="9"/>
  <c r="B28" i="9"/>
  <c r="D25" i="9"/>
  <c r="B25" i="9"/>
  <c r="D22" i="9"/>
  <c r="B22" i="9"/>
  <c r="D19" i="9"/>
  <c r="B19" i="9"/>
  <c r="D16" i="9"/>
  <c r="B16" i="9"/>
  <c r="D13" i="9"/>
  <c r="B13" i="9"/>
  <c r="L12" i="9"/>
  <c r="L13" i="9" s="1"/>
  <c r="L15" i="9"/>
  <c r="L16" i="9" s="1"/>
  <c r="L18" i="9"/>
  <c r="L19" i="9" s="1"/>
  <c r="L21" i="9"/>
  <c r="L22" i="9" s="1"/>
  <c r="L24" i="9"/>
  <c r="L25" i="9" s="1"/>
  <c r="L27" i="9"/>
  <c r="L28" i="9" s="1"/>
  <c r="L30" i="9"/>
  <c r="L31" i="9" s="1"/>
  <c r="L33" i="9"/>
  <c r="L34" i="9" s="1"/>
  <c r="L36" i="9"/>
  <c r="L37" i="9" s="1"/>
  <c r="L9" i="9"/>
  <c r="L10" i="9" s="1"/>
  <c r="D37" i="9"/>
  <c r="B37" i="9"/>
  <c r="D10" i="9"/>
  <c r="B10" i="9"/>
  <c r="I39" i="7" l="1"/>
  <c r="I17" i="7"/>
  <c r="G20" i="7"/>
  <c r="M30" i="7"/>
  <c r="I20" i="7"/>
  <c r="M25" i="7"/>
  <c r="M27" i="7"/>
  <c r="G14" i="5"/>
  <c r="M27" i="5"/>
  <c r="G38" i="5"/>
  <c r="M13" i="7"/>
  <c r="M15" i="7"/>
  <c r="M24" i="5"/>
  <c r="G35" i="5"/>
  <c r="M21" i="5"/>
  <c r="M36" i="5"/>
  <c r="G14" i="7"/>
  <c r="I26" i="7"/>
  <c r="I38" i="7"/>
  <c r="M18" i="5"/>
  <c r="M33" i="7"/>
  <c r="G26" i="5"/>
  <c r="G32" i="7"/>
  <c r="G20" i="5"/>
  <c r="J41" i="5"/>
  <c r="F41" i="5"/>
  <c r="M9" i="5"/>
  <c r="G40" i="5"/>
  <c r="G11" i="5"/>
  <c r="G39" i="5"/>
  <c r="H41" i="5"/>
  <c r="J41" i="7"/>
  <c r="I40" i="7"/>
  <c r="I41" i="7" s="1"/>
  <c r="H41" i="7"/>
  <c r="M9" i="7"/>
  <c r="G11" i="7"/>
  <c r="F41" i="7"/>
  <c r="G39" i="7"/>
  <c r="G40" i="7"/>
  <c r="K32" i="7"/>
  <c r="K38" i="7"/>
  <c r="K40" i="7"/>
  <c r="K14" i="7"/>
  <c r="K20" i="7"/>
  <c r="K26" i="7"/>
  <c r="K21" i="7"/>
  <c r="K23" i="7" s="1"/>
  <c r="K9" i="7"/>
  <c r="K15" i="7"/>
  <c r="K17" i="7" s="1"/>
  <c r="K27" i="7"/>
  <c r="K29" i="7" s="1"/>
  <c r="K33" i="7"/>
  <c r="K35" i="7" s="1"/>
  <c r="I11" i="7"/>
  <c r="G41" i="5" l="1"/>
  <c r="G41" i="7"/>
  <c r="K11" i="7"/>
  <c r="K39" i="7"/>
  <c r="K41" i="7" s="1"/>
  <c r="I37" i="5" l="1"/>
  <c r="K37" i="5" s="1"/>
  <c r="I31" i="5"/>
  <c r="I25" i="5"/>
  <c r="K25" i="5" s="1"/>
  <c r="I19" i="5"/>
  <c r="K19" i="5" s="1"/>
  <c r="I13" i="5"/>
  <c r="K13" i="5" s="1"/>
  <c r="I28" i="5"/>
  <c r="K28" i="5" s="1"/>
  <c r="I16" i="5"/>
  <c r="K16" i="5" s="1"/>
  <c r="I27" i="5"/>
  <c r="I15" i="5"/>
  <c r="I36" i="5"/>
  <c r="I30" i="5"/>
  <c r="K30" i="5" s="1"/>
  <c r="I24" i="5"/>
  <c r="I18" i="5"/>
  <c r="I12" i="5"/>
  <c r="I22" i="5"/>
  <c r="K22" i="5" s="1"/>
  <c r="I10" i="5"/>
  <c r="I33" i="5"/>
  <c r="I9" i="5"/>
  <c r="I34" i="5"/>
  <c r="K34" i="5" s="1"/>
  <c r="I21" i="5"/>
  <c r="E17" i="10"/>
  <c r="E16" i="10"/>
  <c r="E15" i="10"/>
  <c r="E14" i="10"/>
  <c r="E13" i="10"/>
  <c r="E12" i="10"/>
  <c r="E11" i="10"/>
  <c r="E10" i="10"/>
  <c r="E9" i="10"/>
  <c r="E8" i="10"/>
  <c r="J40" i="9"/>
  <c r="H40" i="9"/>
  <c r="F40" i="9"/>
  <c r="J39" i="9"/>
  <c r="H39" i="9"/>
  <c r="F39" i="9"/>
  <c r="J38" i="9"/>
  <c r="H38" i="9"/>
  <c r="F38" i="9"/>
  <c r="I37" i="9"/>
  <c r="K37" i="9" s="1"/>
  <c r="G37" i="9"/>
  <c r="I36" i="9"/>
  <c r="G36" i="9"/>
  <c r="J35" i="9"/>
  <c r="H35" i="9"/>
  <c r="F35" i="9"/>
  <c r="I34" i="9"/>
  <c r="K34" i="9" s="1"/>
  <c r="G34" i="9"/>
  <c r="I33" i="9"/>
  <c r="G33" i="9"/>
  <c r="J32" i="9"/>
  <c r="H32" i="9"/>
  <c r="F32" i="9"/>
  <c r="I31" i="9"/>
  <c r="K31" i="9" s="1"/>
  <c r="G31" i="9"/>
  <c r="I30" i="9"/>
  <c r="G30" i="9"/>
  <c r="J29" i="9"/>
  <c r="H29" i="9"/>
  <c r="F29" i="9"/>
  <c r="I28" i="9"/>
  <c r="K28" i="9" s="1"/>
  <c r="G28" i="9"/>
  <c r="I27" i="9"/>
  <c r="K27" i="9" s="1"/>
  <c r="G27" i="9"/>
  <c r="J26" i="9"/>
  <c r="H26" i="9"/>
  <c r="F26" i="9"/>
  <c r="I25" i="9"/>
  <c r="K25" i="9" s="1"/>
  <c r="G25" i="9"/>
  <c r="I24" i="9"/>
  <c r="K24" i="9" s="1"/>
  <c r="G24" i="9"/>
  <c r="J23" i="9"/>
  <c r="H23" i="9"/>
  <c r="F23" i="9"/>
  <c r="I22" i="9"/>
  <c r="K22" i="9" s="1"/>
  <c r="G22" i="9"/>
  <c r="I21" i="9"/>
  <c r="K21" i="9" s="1"/>
  <c r="G21" i="9"/>
  <c r="J20" i="9"/>
  <c r="H20" i="9"/>
  <c r="F20" i="9"/>
  <c r="I19" i="9"/>
  <c r="K19" i="9" s="1"/>
  <c r="G19" i="9"/>
  <c r="I18" i="9"/>
  <c r="K18" i="9" s="1"/>
  <c r="G18" i="9"/>
  <c r="J17" i="9"/>
  <c r="H17" i="9"/>
  <c r="F17" i="9"/>
  <c r="I16" i="9"/>
  <c r="K16" i="9" s="1"/>
  <c r="G16" i="9"/>
  <c r="I15" i="9"/>
  <c r="K15" i="9" s="1"/>
  <c r="G15" i="9"/>
  <c r="J14" i="9"/>
  <c r="H14" i="9"/>
  <c r="F14" i="9"/>
  <c r="I13" i="9"/>
  <c r="K13" i="9" s="1"/>
  <c r="G13" i="9"/>
  <c r="I12" i="9"/>
  <c r="K12" i="9" s="1"/>
  <c r="G12" i="9"/>
  <c r="J11" i="9"/>
  <c r="H11" i="9"/>
  <c r="F11" i="9"/>
  <c r="I10" i="9"/>
  <c r="G10" i="9"/>
  <c r="I9" i="9"/>
  <c r="K9" i="9" s="1"/>
  <c r="G9" i="9"/>
  <c r="E9" i="8"/>
  <c r="E10" i="8"/>
  <c r="E11" i="8"/>
  <c r="E12" i="8"/>
  <c r="E13" i="8"/>
  <c r="E14" i="8"/>
  <c r="E15" i="8"/>
  <c r="E16" i="8"/>
  <c r="E17" i="8"/>
  <c r="E8" i="8"/>
  <c r="D18" i="8"/>
  <c r="D18" i="6"/>
  <c r="I40" i="9" l="1"/>
  <c r="K9" i="5"/>
  <c r="I11" i="5"/>
  <c r="I39" i="5"/>
  <c r="K12" i="5"/>
  <c r="K14" i="5" s="1"/>
  <c r="I14" i="5"/>
  <c r="I38" i="5"/>
  <c r="K36" i="5"/>
  <c r="K38" i="5" s="1"/>
  <c r="I32" i="5"/>
  <c r="K31" i="5"/>
  <c r="K32" i="5" s="1"/>
  <c r="K33" i="5"/>
  <c r="K35" i="5" s="1"/>
  <c r="I35" i="5"/>
  <c r="K18" i="5"/>
  <c r="K20" i="5" s="1"/>
  <c r="I20" i="5"/>
  <c r="K15" i="5"/>
  <c r="K17" i="5" s="1"/>
  <c r="I17" i="5"/>
  <c r="K21" i="5"/>
  <c r="K23" i="5" s="1"/>
  <c r="I23" i="5"/>
  <c r="I40" i="5"/>
  <c r="K10" i="5"/>
  <c r="K24" i="5"/>
  <c r="K26" i="5" s="1"/>
  <c r="I26" i="5"/>
  <c r="K27" i="5"/>
  <c r="K29" i="5" s="1"/>
  <c r="I29" i="5"/>
  <c r="M21" i="9"/>
  <c r="M22" i="9"/>
  <c r="M19" i="9"/>
  <c r="M18" i="9"/>
  <c r="M31" i="9"/>
  <c r="M30" i="9"/>
  <c r="I35" i="9"/>
  <c r="M25" i="9"/>
  <c r="M24" i="9"/>
  <c r="M15" i="9"/>
  <c r="M16" i="9"/>
  <c r="M27" i="9"/>
  <c r="M28" i="9"/>
  <c r="M12" i="9"/>
  <c r="M13" i="9"/>
  <c r="M10" i="9"/>
  <c r="M9" i="9"/>
  <c r="M33" i="9"/>
  <c r="M34" i="9"/>
  <c r="M36" i="9"/>
  <c r="M37" i="9"/>
  <c r="G23" i="9"/>
  <c r="G29" i="9"/>
  <c r="I38" i="9"/>
  <c r="G26" i="9"/>
  <c r="G20" i="9"/>
  <c r="G17" i="9"/>
  <c r="G11" i="9"/>
  <c r="I11" i="9"/>
  <c r="I14" i="9"/>
  <c r="I17" i="9"/>
  <c r="I20" i="9"/>
  <c r="I23" i="9"/>
  <c r="I26" i="9"/>
  <c r="I29" i="9"/>
  <c r="I32" i="9"/>
  <c r="K33" i="9"/>
  <c r="K35" i="9" s="1"/>
  <c r="G35" i="9"/>
  <c r="K36" i="9"/>
  <c r="G38" i="9"/>
  <c r="J41" i="9"/>
  <c r="G14" i="9"/>
  <c r="F41" i="9"/>
  <c r="K39" i="9"/>
  <c r="K30" i="9"/>
  <c r="K32" i="9" s="1"/>
  <c r="G39" i="9"/>
  <c r="G32" i="9"/>
  <c r="G40" i="9"/>
  <c r="E18" i="10"/>
  <c r="F38" i="4" s="1"/>
  <c r="B3" i="1"/>
  <c r="K14" i="9"/>
  <c r="K17" i="9"/>
  <c r="K20" i="9"/>
  <c r="K23" i="9"/>
  <c r="K26" i="9"/>
  <c r="K29" i="9"/>
  <c r="K38" i="9"/>
  <c r="H41" i="9"/>
  <c r="I39" i="9"/>
  <c r="I41" i="9" s="1"/>
  <c r="K10" i="9"/>
  <c r="K40" i="9" s="1"/>
  <c r="F7" i="6"/>
  <c r="E13" i="6" s="1"/>
  <c r="I8" i="5"/>
  <c r="H5" i="4"/>
  <c r="M6" i="4"/>
  <c r="M5" i="4"/>
  <c r="M6" i="3"/>
  <c r="M5" i="3"/>
  <c r="H5" i="3"/>
  <c r="H5" i="2"/>
  <c r="H15" i="2"/>
  <c r="F41" i="4"/>
  <c r="F40" i="4" s="1"/>
  <c r="H20" i="4"/>
  <c r="H19" i="4"/>
  <c r="H17" i="4"/>
  <c r="H16" i="4"/>
  <c r="H15" i="4"/>
  <c r="H20" i="3"/>
  <c r="H19" i="3"/>
  <c r="F18" i="3"/>
  <c r="M11" i="1" s="1"/>
  <c r="H17" i="3"/>
  <c r="H16" i="3"/>
  <c r="H15" i="3"/>
  <c r="F14" i="3"/>
  <c r="H20" i="2"/>
  <c r="H19" i="2"/>
  <c r="H17" i="2"/>
  <c r="H16" i="2"/>
  <c r="M5" i="2"/>
  <c r="T5" i="2" s="1"/>
  <c r="F18" i="2"/>
  <c r="E11" i="1" s="1"/>
  <c r="H11" i="1" s="1"/>
  <c r="F14" i="2"/>
  <c r="M10" i="1" l="1"/>
  <c r="F13" i="3"/>
  <c r="M9" i="1" s="1"/>
  <c r="F13" i="2"/>
  <c r="E10" i="1"/>
  <c r="H10" i="1" s="1"/>
  <c r="K40" i="5"/>
  <c r="I41" i="5"/>
  <c r="K11" i="5"/>
  <c r="K39" i="5"/>
  <c r="K41" i="9"/>
  <c r="F36" i="4" s="1"/>
  <c r="F35" i="4" s="1"/>
  <c r="F34" i="4" s="1"/>
  <c r="N25" i="1" s="1"/>
  <c r="G41" i="9"/>
  <c r="K11" i="9"/>
  <c r="F36" i="3"/>
  <c r="E18" i="8"/>
  <c r="F38" i="3" s="1"/>
  <c r="E16" i="6"/>
  <c r="E9" i="6"/>
  <c r="E15" i="6"/>
  <c r="E17" i="6"/>
  <c r="E14" i="6"/>
  <c r="E12" i="6"/>
  <c r="E11" i="6"/>
  <c r="E10" i="6"/>
  <c r="E8" i="6"/>
  <c r="M6" i="2"/>
  <c r="T6" i="2" s="1"/>
  <c r="O41" i="2"/>
  <c r="F41" i="2" s="1"/>
  <c r="F40" i="2" s="1"/>
  <c r="F35" i="3" l="1"/>
  <c r="F34" i="3" s="1"/>
  <c r="M25" i="1" s="1"/>
  <c r="F30" i="2"/>
  <c r="E9" i="1"/>
  <c r="K41" i="5"/>
  <c r="F36" i="2" s="1"/>
  <c r="E18" i="6"/>
  <c r="F38" i="2" l="1"/>
  <c r="F35" i="2" s="1"/>
  <c r="H9" i="1"/>
  <c r="H19" i="1" s="1"/>
  <c r="E19" i="1"/>
  <c r="F34" i="2" l="1"/>
  <c r="F51" i="2" s="1"/>
  <c r="E25" i="1" l="1"/>
  <c r="H25" i="1" s="1"/>
  <c r="F52" i="2"/>
  <c r="F29" i="3"/>
  <c r="E32" i="1"/>
  <c r="F30" i="3" l="1"/>
  <c r="F51" i="3" s="1"/>
  <c r="F52" i="3" s="1"/>
  <c r="M18" i="1"/>
  <c r="M19" i="1" s="1"/>
  <c r="H32" i="1"/>
  <c r="H33" i="1" s="1"/>
  <c r="E33" i="1"/>
  <c r="M32" i="1" l="1"/>
  <c r="M33" i="1" s="1"/>
  <c r="F29" i="4"/>
  <c r="N18" i="1" s="1"/>
  <c r="N19" i="1" s="1"/>
  <c r="F30" i="4" l="1"/>
  <c r="F51" i="4" s="1"/>
  <c r="N32" i="1" s="1"/>
  <c r="N33" i="1" s="1"/>
  <c r="F5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000-000001000000}">
      <text>
        <r>
          <rPr>
            <sz val="9"/>
            <color indexed="81"/>
            <rFont val="MS P ゴシック"/>
            <family val="3"/>
            <charset val="128"/>
          </rPr>
          <t>定款変更予定日を入力
（Ex.R1.10.1）</t>
        </r>
      </text>
    </comment>
    <comment ref="I7" authorId="0" shapeId="0" xr:uid="{00000000-0006-0000-0000-000002000000}">
      <text>
        <r>
          <rPr>
            <sz val="9"/>
            <color indexed="81"/>
            <rFont val="MS P ゴシック"/>
            <family val="3"/>
            <charset val="128"/>
          </rPr>
          <t>会計期間終了日を入力
（EX.R1.12.31）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 authorId="0" shapeId="0" xr:uid="{D1121DA8-D9C1-4523-9F23-19C03B4EB806}">
      <text>
        <r>
          <rPr>
            <sz val="9"/>
            <color indexed="81"/>
            <rFont val="MS P ゴシック"/>
            <family val="3"/>
            <charset val="128"/>
          </rPr>
          <t>年間の入院患者数と外来患者数は、表1-1（収入）の内容説明に記載する自費収入と社会保険等収入の患者数を足した数と一致させてください。</t>
        </r>
      </text>
    </comment>
  </commentList>
</comments>
</file>

<file path=xl/sharedStrings.xml><?xml version="1.0" encoding="utf-8"?>
<sst xmlns="http://schemas.openxmlformats.org/spreadsheetml/2006/main" count="624" uniqueCount="176">
  <si>
    <t>年数</t>
    <rPh sb="0" eb="2">
      <t>ネンスウ</t>
    </rPh>
    <phoneticPr fontId="2"/>
  </si>
  <si>
    <t>（収入予算額総括表）</t>
    <rPh sb="1" eb="3">
      <t>シュウニュウ</t>
    </rPh>
    <rPh sb="3" eb="6">
      <t>ヨサンガク</t>
    </rPh>
    <rPh sb="6" eb="9">
      <t>ソウカツヒョウ</t>
    </rPh>
    <phoneticPr fontId="2"/>
  </si>
  <si>
    <t>科目</t>
    <rPh sb="0" eb="2">
      <t>カモク</t>
    </rPh>
    <phoneticPr fontId="2"/>
  </si>
  <si>
    <t>入院収入</t>
    <rPh sb="0" eb="2">
      <t>ニュウイン</t>
    </rPh>
    <rPh sb="2" eb="4">
      <t>シュウニュウ</t>
    </rPh>
    <phoneticPr fontId="2"/>
  </si>
  <si>
    <t>外来収入</t>
    <rPh sb="0" eb="2">
      <t>ガイライ</t>
    </rPh>
    <rPh sb="2" eb="4">
      <t>シュウニュウ</t>
    </rPh>
    <phoneticPr fontId="2"/>
  </si>
  <si>
    <t>その他</t>
    <rPh sb="2" eb="3">
      <t>タ</t>
    </rPh>
    <phoneticPr fontId="2"/>
  </si>
  <si>
    <t>借入金</t>
    <rPh sb="0" eb="3">
      <t>カリイレキン</t>
    </rPh>
    <phoneticPr fontId="2"/>
  </si>
  <si>
    <t>拠出金等</t>
    <rPh sb="0" eb="3">
      <t>キョシュツキン</t>
    </rPh>
    <rPh sb="3" eb="4">
      <t>トウ</t>
    </rPh>
    <phoneticPr fontId="2"/>
  </si>
  <si>
    <t>前年度繰越金</t>
    <rPh sb="0" eb="3">
      <t>ゼンネンド</t>
    </rPh>
    <rPh sb="3" eb="6">
      <t>クリコシキン</t>
    </rPh>
    <phoneticPr fontId="2"/>
  </si>
  <si>
    <t>合計</t>
    <rPh sb="0" eb="2">
      <t>ゴウケイ</t>
    </rPh>
    <phoneticPr fontId="2"/>
  </si>
  <si>
    <t>（支出予算額総括表）</t>
    <rPh sb="1" eb="3">
      <t>シシュツ</t>
    </rPh>
    <rPh sb="3" eb="6">
      <t>ヨサンガク</t>
    </rPh>
    <rPh sb="6" eb="9">
      <t>ソウカツヒョウ</t>
    </rPh>
    <phoneticPr fontId="2"/>
  </si>
  <si>
    <t>施設整備費</t>
    <rPh sb="0" eb="2">
      <t>シセツ</t>
    </rPh>
    <rPh sb="2" eb="5">
      <t>セイビヒ</t>
    </rPh>
    <phoneticPr fontId="2"/>
  </si>
  <si>
    <t>医療機器購入費</t>
    <rPh sb="0" eb="2">
      <t>イリョウ</t>
    </rPh>
    <rPh sb="2" eb="4">
      <t>キキ</t>
    </rPh>
    <rPh sb="4" eb="7">
      <t>コウニュウヒ</t>
    </rPh>
    <phoneticPr fontId="2"/>
  </si>
  <si>
    <t>借入金（元金）返済</t>
    <rPh sb="0" eb="3">
      <t>カリイレキン</t>
    </rPh>
    <rPh sb="4" eb="6">
      <t>モトキン</t>
    </rPh>
    <rPh sb="7" eb="9">
      <t>ヘンサイ</t>
    </rPh>
    <phoneticPr fontId="2"/>
  </si>
  <si>
    <t>法人税等（租税公課）</t>
    <rPh sb="0" eb="3">
      <t>ホウジンゼイ</t>
    </rPh>
    <rPh sb="3" eb="4">
      <t>トウ</t>
    </rPh>
    <rPh sb="5" eb="7">
      <t>ソゼイ</t>
    </rPh>
    <rPh sb="7" eb="9">
      <t>コウカ</t>
    </rPh>
    <phoneticPr fontId="2"/>
  </si>
  <si>
    <t>翌年度繰越金</t>
    <rPh sb="0" eb="3">
      <t>ヨクネンド</t>
    </rPh>
    <rPh sb="3" eb="6">
      <t>クリコシキン</t>
    </rPh>
    <phoneticPr fontId="2"/>
  </si>
  <si>
    <t>初年度</t>
    <rPh sb="0" eb="3">
      <t>ショネンド</t>
    </rPh>
    <phoneticPr fontId="2"/>
  </si>
  <si>
    <t>初年度月数</t>
    <rPh sb="0" eb="3">
      <t>ショネンド</t>
    </rPh>
    <rPh sb="3" eb="5">
      <t>ツキスウ</t>
    </rPh>
    <phoneticPr fontId="2"/>
  </si>
  <si>
    <t>次年度</t>
    <rPh sb="0" eb="3">
      <t>ジネンド</t>
    </rPh>
    <phoneticPr fontId="2"/>
  </si>
  <si>
    <t>次々年度</t>
    <rPh sb="0" eb="4">
      <t>ジジネンド</t>
    </rPh>
    <phoneticPr fontId="2"/>
  </si>
  <si>
    <t>(</t>
    <phoneticPr fontId="2"/>
  </si>
  <si>
    <t>)</t>
    <phoneticPr fontId="2"/>
  </si>
  <si>
    <t>（単位：千円）</t>
    <rPh sb="1" eb="3">
      <t>タンイ</t>
    </rPh>
    <rPh sb="4" eb="6">
      <t>センエン</t>
    </rPh>
    <phoneticPr fontId="2"/>
  </si>
  <si>
    <t>（作成上の注意）</t>
  </si>
  <si>
    <t>入院患者数</t>
    <rPh sb="0" eb="2">
      <t>ニュウイン</t>
    </rPh>
    <rPh sb="2" eb="4">
      <t>カンジャ</t>
    </rPh>
    <rPh sb="4" eb="5">
      <t>スウ</t>
    </rPh>
    <phoneticPr fontId="2"/>
  </si>
  <si>
    <t>外来患者数</t>
    <rPh sb="0" eb="2">
      <t>ガイライ</t>
    </rPh>
    <rPh sb="2" eb="5">
      <t>カンジャスウ</t>
    </rPh>
    <phoneticPr fontId="2"/>
  </si>
  <si>
    <t>自費収入</t>
    <rPh sb="0" eb="2">
      <t>ジヒ</t>
    </rPh>
    <rPh sb="2" eb="4">
      <t>シュウニュウ</t>
    </rPh>
    <phoneticPr fontId="2"/>
  </si>
  <si>
    <t>社会保険等収入</t>
    <rPh sb="0" eb="2">
      <t>シャカイ</t>
    </rPh>
    <rPh sb="2" eb="4">
      <t>ホケン</t>
    </rPh>
    <rPh sb="4" eb="5">
      <t>トウ</t>
    </rPh>
    <rPh sb="5" eb="7">
      <t>シュウニュウ</t>
    </rPh>
    <phoneticPr fontId="2"/>
  </si>
  <si>
    <t>室料差額収入</t>
    <rPh sb="0" eb="2">
      <t>シツリョウ</t>
    </rPh>
    <rPh sb="2" eb="4">
      <t>サガク</t>
    </rPh>
    <rPh sb="4" eb="6">
      <t>シュウニュウ</t>
    </rPh>
    <phoneticPr fontId="2"/>
  </si>
  <si>
    <t>給与費</t>
    <rPh sb="0" eb="3">
      <t>キュウヨヒ</t>
    </rPh>
    <phoneticPr fontId="2"/>
  </si>
  <si>
    <t>職員給与</t>
    <rPh sb="0" eb="2">
      <t>ショクイン</t>
    </rPh>
    <rPh sb="2" eb="4">
      <t>キュウヨ</t>
    </rPh>
    <phoneticPr fontId="2"/>
  </si>
  <si>
    <t>役員報酬</t>
    <rPh sb="0" eb="2">
      <t>ヤクイン</t>
    </rPh>
    <rPh sb="2" eb="4">
      <t>ホウシュウ</t>
    </rPh>
    <phoneticPr fontId="2"/>
  </si>
  <si>
    <t>材料費</t>
    <rPh sb="0" eb="3">
      <t>ザイリョウヒ</t>
    </rPh>
    <phoneticPr fontId="2"/>
  </si>
  <si>
    <t>経費</t>
    <rPh sb="0" eb="2">
      <t>ケイヒ</t>
    </rPh>
    <phoneticPr fontId="2"/>
  </si>
  <si>
    <t>賃借料</t>
    <rPh sb="0" eb="3">
      <t>チンシャクリョウ</t>
    </rPh>
    <phoneticPr fontId="2"/>
  </si>
  <si>
    <t>委託費</t>
    <rPh sb="0" eb="3">
      <t>イタクヒ</t>
    </rPh>
    <phoneticPr fontId="2"/>
  </si>
  <si>
    <t>翌年度繰越金</t>
    <rPh sb="0" eb="3">
      <t>ヨクネンド</t>
    </rPh>
    <rPh sb="3" eb="5">
      <t>クリコシ</t>
    </rPh>
    <rPh sb="5" eb="6">
      <t>キン</t>
    </rPh>
    <phoneticPr fontId="2"/>
  </si>
  <si>
    <t>（注）１．入院患者数（１年）＝入院患者数（１日平均）×３６５（３６６）</t>
  </si>
  <si>
    <t>　　　２．外来患者数（１年）＝外来患者数（１か月平均）×１２</t>
  </si>
  <si>
    <t>　　　３．初年度の月数に注意すること。</t>
  </si>
  <si>
    <t>金額（千円）</t>
    <rPh sb="0" eb="2">
      <t>キンガク</t>
    </rPh>
    <rPh sb="3" eb="5">
      <t>センエン</t>
    </rPh>
    <phoneticPr fontId="2"/>
  </si>
  <si>
    <t>内容説明</t>
    <rPh sb="0" eb="2">
      <t>ナイヨウ</t>
    </rPh>
    <rPh sb="2" eb="4">
      <t>セツメイ</t>
    </rPh>
    <phoneticPr fontId="2"/>
  </si>
  <si>
    <t>平均</t>
    <rPh sb="0" eb="2">
      <t>ヘイキン</t>
    </rPh>
    <phoneticPr fontId="2"/>
  </si>
  <si>
    <t>円</t>
    <rPh sb="0" eb="1">
      <t>エン</t>
    </rPh>
    <phoneticPr fontId="2"/>
  </si>
  <si>
    <t>×</t>
    <phoneticPr fontId="2"/>
  </si>
  <si>
    <t>年間</t>
    <rPh sb="0" eb="2">
      <t>ネンカン</t>
    </rPh>
    <phoneticPr fontId="2"/>
  </si>
  <si>
    <t>人</t>
    <rPh sb="0" eb="1">
      <t>ニン</t>
    </rPh>
    <phoneticPr fontId="2"/>
  </si>
  <si>
    <t>集団検診料、診断書発行料等</t>
    <rPh sb="0" eb="2">
      <t>シュウダン</t>
    </rPh>
    <rPh sb="2" eb="5">
      <t>ケンシンリョウ</t>
    </rPh>
    <rPh sb="6" eb="9">
      <t>シンダンショ</t>
    </rPh>
    <rPh sb="9" eb="11">
      <t>ハッコウ</t>
    </rPh>
    <rPh sb="11" eb="12">
      <t>リョウ</t>
    </rPh>
    <rPh sb="12" eb="13">
      <t>トウ</t>
    </rPh>
    <phoneticPr fontId="2"/>
  </si>
  <si>
    <t>預託金の利息</t>
    <rPh sb="0" eb="3">
      <t>ヨタクキン</t>
    </rPh>
    <rPh sb="4" eb="6">
      <t>リソク</t>
    </rPh>
    <phoneticPr fontId="2"/>
  </si>
  <si>
    <t>従業員、付添人等の給食収入等</t>
    <rPh sb="0" eb="3">
      <t>ジュウギョウイン</t>
    </rPh>
    <rPh sb="4" eb="7">
      <t>ツキソイニン</t>
    </rPh>
    <rPh sb="7" eb="8">
      <t>トウ</t>
    </rPh>
    <rPh sb="9" eb="11">
      <t>キュウショク</t>
    </rPh>
    <rPh sb="11" eb="13">
      <t>シュウニュウ</t>
    </rPh>
    <rPh sb="13" eb="14">
      <t>トウ</t>
    </rPh>
    <phoneticPr fontId="2"/>
  </si>
  <si>
    <t>銀行等からの借入金</t>
    <rPh sb="0" eb="2">
      <t>ギンコウ</t>
    </rPh>
    <rPh sb="2" eb="3">
      <t>トウ</t>
    </rPh>
    <rPh sb="6" eb="9">
      <t>カリイレキン</t>
    </rPh>
    <phoneticPr fontId="2"/>
  </si>
  <si>
    <t>退職金、法定福利費</t>
    <rPh sb="0" eb="3">
      <t>タイショクキン</t>
    </rPh>
    <rPh sb="4" eb="6">
      <t>ホウテイ</t>
    </rPh>
    <rPh sb="6" eb="9">
      <t>フクリヒ</t>
    </rPh>
    <phoneticPr fontId="2"/>
  </si>
  <si>
    <t>土地、建物の賃借料</t>
    <rPh sb="0" eb="2">
      <t>トチ</t>
    </rPh>
    <rPh sb="3" eb="5">
      <t>タテモノ</t>
    </rPh>
    <rPh sb="6" eb="9">
      <t>チンシャクリョウ</t>
    </rPh>
    <phoneticPr fontId="2"/>
  </si>
  <si>
    <t>月額</t>
    <rPh sb="0" eb="2">
      <t>ゲツガク</t>
    </rPh>
    <phoneticPr fontId="2"/>
  </si>
  <si>
    <t>×</t>
    <phoneticPr fontId="2"/>
  </si>
  <si>
    <t>か月</t>
    <rPh sb="1" eb="2">
      <t>ゲツ</t>
    </rPh>
    <phoneticPr fontId="2"/>
  </si>
  <si>
    <t>初年度日数</t>
    <rPh sb="0" eb="3">
      <t>ショネンド</t>
    </rPh>
    <rPh sb="3" eb="5">
      <t>ニッスウ</t>
    </rPh>
    <phoneticPr fontId="2"/>
  </si>
  <si>
    <t>福利厚生、交通費、光熱水費、保険料、通信費、交際費、修繕費、消耗品費　等</t>
    <rPh sb="0" eb="2">
      <t>フクリ</t>
    </rPh>
    <rPh sb="2" eb="4">
      <t>コウセイ</t>
    </rPh>
    <rPh sb="5" eb="8">
      <t>コウツウヒ</t>
    </rPh>
    <rPh sb="9" eb="13">
      <t>コウネツスイヒ</t>
    </rPh>
    <rPh sb="14" eb="17">
      <t>ホケンリョウ</t>
    </rPh>
    <rPh sb="18" eb="21">
      <t>ツウシンヒ</t>
    </rPh>
    <rPh sb="22" eb="25">
      <t>コウサイヒ</t>
    </rPh>
    <rPh sb="26" eb="29">
      <t>シュウゼンヒ</t>
    </rPh>
    <rPh sb="30" eb="33">
      <t>ショウモウヒン</t>
    </rPh>
    <rPh sb="33" eb="34">
      <t>ヒ</t>
    </rPh>
    <rPh sb="35" eb="36">
      <t>トウ</t>
    </rPh>
    <phoneticPr fontId="2"/>
  </si>
  <si>
    <t>検査、給食、寝具、医事、清掃、保守等の委託費</t>
    <rPh sb="0" eb="2">
      <t>ケンサ</t>
    </rPh>
    <rPh sb="3" eb="5">
      <t>キュウショク</t>
    </rPh>
    <rPh sb="6" eb="8">
      <t>シング</t>
    </rPh>
    <rPh sb="9" eb="11">
      <t>イジ</t>
    </rPh>
    <rPh sb="12" eb="14">
      <t>セイソウ</t>
    </rPh>
    <rPh sb="15" eb="18">
      <t>ホシュトウ</t>
    </rPh>
    <rPh sb="19" eb="21">
      <t>イタク</t>
    </rPh>
    <rPh sb="21" eb="22">
      <t>ヒ</t>
    </rPh>
    <phoneticPr fontId="2"/>
  </si>
  <si>
    <t>研究研修費、本部費　等</t>
    <rPh sb="0" eb="2">
      <t>ケンキュウ</t>
    </rPh>
    <rPh sb="2" eb="5">
      <t>ケンシュウヒ</t>
    </rPh>
    <rPh sb="6" eb="8">
      <t>ホンブ</t>
    </rPh>
    <rPh sb="8" eb="9">
      <t>ヒ</t>
    </rPh>
    <rPh sb="10" eb="11">
      <t>トウ</t>
    </rPh>
    <phoneticPr fontId="2"/>
  </si>
  <si>
    <t>支払利息など</t>
    <rPh sb="0" eb="2">
      <t>シハライ</t>
    </rPh>
    <rPh sb="2" eb="4">
      <t>リソク</t>
    </rPh>
    <phoneticPr fontId="2"/>
  </si>
  <si>
    <t>1か月平均</t>
    <rPh sb="2" eb="3">
      <t>ゲツ</t>
    </rPh>
    <rPh sb="3" eb="5">
      <t>ヘイキン</t>
    </rPh>
    <phoneticPr fontId="2"/>
  </si>
  <si>
    <t>1日平均</t>
    <rPh sb="1" eb="2">
      <t>ニチ</t>
    </rPh>
    <rPh sb="2" eb="4">
      <t>ヘイキン</t>
    </rPh>
    <phoneticPr fontId="2"/>
  </si>
  <si>
    <t>1年</t>
    <rPh sb="1" eb="2">
      <t>ネン</t>
    </rPh>
    <phoneticPr fontId="2"/>
  </si>
  <si>
    <t>職種</t>
    <rPh sb="0" eb="2">
      <t>ショクシュ</t>
    </rPh>
    <phoneticPr fontId="2"/>
  </si>
  <si>
    <t>医師</t>
    <rPh sb="0" eb="2">
      <t>イシ</t>
    </rPh>
    <phoneticPr fontId="2"/>
  </si>
  <si>
    <t>常勤</t>
    <rPh sb="0" eb="2">
      <t>ジョウキン</t>
    </rPh>
    <phoneticPr fontId="2"/>
  </si>
  <si>
    <t>非常勤</t>
    <rPh sb="0" eb="3">
      <t>ヒジョウキン</t>
    </rPh>
    <phoneticPr fontId="2"/>
  </si>
  <si>
    <t>計</t>
    <rPh sb="0" eb="1">
      <t>ケイ</t>
    </rPh>
    <phoneticPr fontId="2"/>
  </si>
  <si>
    <t>歯科医師</t>
    <rPh sb="0" eb="4">
      <t>シカイシ</t>
    </rPh>
    <phoneticPr fontId="2"/>
  </si>
  <si>
    <t>看護師</t>
    <rPh sb="0" eb="3">
      <t>カンゴシ</t>
    </rPh>
    <phoneticPr fontId="2"/>
  </si>
  <si>
    <t>歯科衛生士</t>
    <rPh sb="0" eb="2">
      <t>シカ</t>
    </rPh>
    <rPh sb="2" eb="5">
      <t>エイセイシ</t>
    </rPh>
    <phoneticPr fontId="2"/>
  </si>
  <si>
    <t>准看護師</t>
    <rPh sb="0" eb="4">
      <t>ジュンカンゴシ</t>
    </rPh>
    <phoneticPr fontId="2"/>
  </si>
  <si>
    <t>薬剤師</t>
    <rPh sb="0" eb="3">
      <t>ヤクザイシ</t>
    </rPh>
    <phoneticPr fontId="2"/>
  </si>
  <si>
    <t>臨床検査技師</t>
    <rPh sb="0" eb="2">
      <t>リンショウ</t>
    </rPh>
    <rPh sb="2" eb="4">
      <t>ケンサ</t>
    </rPh>
    <rPh sb="4" eb="6">
      <t>ギシ</t>
    </rPh>
    <phoneticPr fontId="2"/>
  </si>
  <si>
    <t>診療放射線技師</t>
    <rPh sb="0" eb="2">
      <t>シンリョウ</t>
    </rPh>
    <rPh sb="2" eb="5">
      <t>ホウシャセン</t>
    </rPh>
    <rPh sb="5" eb="7">
      <t>ギシ</t>
    </rPh>
    <phoneticPr fontId="2"/>
  </si>
  <si>
    <t>事務員</t>
    <rPh sb="0" eb="3">
      <t>ジムイン</t>
    </rPh>
    <phoneticPr fontId="2"/>
  </si>
  <si>
    <t>人数</t>
    <rPh sb="0" eb="2">
      <t>ニンズウ</t>
    </rPh>
    <phoneticPr fontId="2"/>
  </si>
  <si>
    <t>一人当たり</t>
    <rPh sb="0" eb="3">
      <t>ヒトリア</t>
    </rPh>
    <phoneticPr fontId="2"/>
  </si>
  <si>
    <t>月額給与</t>
    <rPh sb="0" eb="2">
      <t>ゲツガク</t>
    </rPh>
    <rPh sb="2" eb="4">
      <t>キュウヨ</t>
    </rPh>
    <phoneticPr fontId="2"/>
  </si>
  <si>
    <t>年間給与計</t>
    <rPh sb="0" eb="2">
      <t>ネンカン</t>
    </rPh>
    <rPh sb="2" eb="4">
      <t>キュウヨ</t>
    </rPh>
    <rPh sb="4" eb="5">
      <t>ケイ</t>
    </rPh>
    <phoneticPr fontId="2"/>
  </si>
  <si>
    <t>月額給与計</t>
    <rPh sb="0" eb="2">
      <t>ゲツガク</t>
    </rPh>
    <rPh sb="2" eb="4">
      <t>キュウヨ</t>
    </rPh>
    <rPh sb="4" eb="5">
      <t>ケイ</t>
    </rPh>
    <phoneticPr fontId="2"/>
  </si>
  <si>
    <t>Ｄ</t>
    <phoneticPr fontId="2"/>
  </si>
  <si>
    <t>Ｅ</t>
    <phoneticPr fontId="2"/>
  </si>
  <si>
    <t>Ｃ</t>
    <phoneticPr fontId="2"/>
  </si>
  <si>
    <t>Ｂ</t>
    <phoneticPr fontId="2"/>
  </si>
  <si>
    <t>Ａ</t>
    <phoneticPr fontId="2"/>
  </si>
  <si>
    <t>年間計</t>
    <rPh sb="0" eb="3">
      <t>ネンカンケイ</t>
    </rPh>
    <phoneticPr fontId="2"/>
  </si>
  <si>
    <t>年間賞与計</t>
    <rPh sb="0" eb="4">
      <t>ネンカンショウヨ</t>
    </rPh>
    <rPh sb="4" eb="5">
      <t>ケイ</t>
    </rPh>
    <phoneticPr fontId="2"/>
  </si>
  <si>
    <t>（単位：千円）</t>
    <rPh sb="1" eb="3">
      <t>タンイ</t>
    </rPh>
    <rPh sb="4" eb="6">
      <t>センエン</t>
    </rPh>
    <phoneticPr fontId="2"/>
  </si>
  <si>
    <t>合計</t>
    <rPh sb="0" eb="2">
      <t>ゴウケイ</t>
    </rPh>
    <phoneticPr fontId="2"/>
  </si>
  <si>
    <t>←</t>
    <phoneticPr fontId="2"/>
  </si>
  <si>
    <t>３．初年度と次年度の２年度分（初年度が６か月に満たない場合は次々年度までの３年度分）を作成すること。</t>
    <phoneticPr fontId="2"/>
  </si>
  <si>
    <t>役員報酬内訳書</t>
    <rPh sb="0" eb="2">
      <t>ヤクイン</t>
    </rPh>
    <rPh sb="2" eb="4">
      <t>ホウシュウ</t>
    </rPh>
    <rPh sb="4" eb="7">
      <t>ウチワケショ</t>
    </rPh>
    <phoneticPr fontId="2"/>
  </si>
  <si>
    <t>役名</t>
    <rPh sb="0" eb="2">
      <t>ヤクメイ</t>
    </rPh>
    <phoneticPr fontId="2"/>
  </si>
  <si>
    <t>氏名</t>
    <rPh sb="0" eb="2">
      <t>シメイ</t>
    </rPh>
    <phoneticPr fontId="2"/>
  </si>
  <si>
    <t>月額報酬額</t>
    <rPh sb="0" eb="1">
      <t>ガツ</t>
    </rPh>
    <rPh sb="1" eb="2">
      <t>ガク</t>
    </rPh>
    <rPh sb="2" eb="4">
      <t>ホウシュウ</t>
    </rPh>
    <rPh sb="4" eb="5">
      <t>ガク</t>
    </rPh>
    <phoneticPr fontId="2"/>
  </si>
  <si>
    <t>年間報酬額</t>
    <rPh sb="0" eb="2">
      <t>ネンカン</t>
    </rPh>
    <rPh sb="2" eb="5">
      <t>ホウシュウガク</t>
    </rPh>
    <phoneticPr fontId="2"/>
  </si>
  <si>
    <t>)</t>
    <phoneticPr fontId="2"/>
  </si>
  <si>
    <t>施設整備費</t>
    <rPh sb="0" eb="2">
      <t>シセツ</t>
    </rPh>
    <rPh sb="2" eb="5">
      <t>セイビヒ</t>
    </rPh>
    <phoneticPr fontId="2"/>
  </si>
  <si>
    <t>医療機器購入費</t>
    <rPh sb="0" eb="2">
      <t>イリョウ</t>
    </rPh>
    <rPh sb="2" eb="4">
      <t>キキ</t>
    </rPh>
    <rPh sb="4" eb="7">
      <t>コウニュウヒ</t>
    </rPh>
    <phoneticPr fontId="2"/>
  </si>
  <si>
    <t>（注）１．入院患者数（○か月）＝入院患者数（１日平均）×日数</t>
    <rPh sb="13" eb="14">
      <t>ゲツ</t>
    </rPh>
    <rPh sb="28" eb="30">
      <t>ニッスウ</t>
    </rPh>
    <phoneticPr fontId="2"/>
  </si>
  <si>
    <t>　　　２．外来患者数（○か月）＝外来患者数（１か月平均）×月数</t>
    <rPh sb="13" eb="14">
      <t>ゲツ</t>
    </rPh>
    <rPh sb="29" eb="31">
      <t>ツキスウ</t>
    </rPh>
    <phoneticPr fontId="2"/>
  </si>
  <si>
    <t>受取利息</t>
    <rPh sb="0" eb="2">
      <t>ウケトリ</t>
    </rPh>
    <rPh sb="2" eb="4">
      <t>リソク</t>
    </rPh>
    <phoneticPr fontId="2"/>
  </si>
  <si>
    <t>１．適宜、必要な職種の追加を行うこと。</t>
    <rPh sb="2" eb="4">
      <t>テキギ</t>
    </rPh>
    <phoneticPr fontId="2"/>
  </si>
  <si>
    <t>２．初年度と次年度の２年度分（初年度が６か月に満たない場合は次々年度までの３年度分）
　を作成すること。</t>
    <phoneticPr fontId="2"/>
  </si>
  <si>
    <t>２．1,000円未満は、四捨五入しても差し支えないこと。</t>
    <phoneticPr fontId="2"/>
  </si>
  <si>
    <t>その他</t>
    <rPh sb="2" eb="3">
      <t>タ</t>
    </rPh>
    <phoneticPr fontId="2"/>
  </si>
  <si>
    <t>職種</t>
    <rPh sb="0" eb="2">
      <t>ショクシュ</t>
    </rPh>
    <phoneticPr fontId="2"/>
  </si>
  <si>
    <t>職種を追加する場合は、シートの保護を解除し、ここの3行をコピーして、36行目に挿入してください。</t>
    <rPh sb="0" eb="2">
      <t>ショクシュ</t>
    </rPh>
    <rPh sb="3" eb="5">
      <t>ツイカ</t>
    </rPh>
    <rPh sb="7" eb="9">
      <t>バアイ</t>
    </rPh>
    <rPh sb="15" eb="17">
      <t>ホゴ</t>
    </rPh>
    <rPh sb="18" eb="20">
      <t>カイジョ</t>
    </rPh>
    <rPh sb="26" eb="27">
      <t>ギョウ</t>
    </rPh>
    <rPh sb="36" eb="38">
      <t>ギョウメ</t>
    </rPh>
    <rPh sb="39" eb="41">
      <t>ソウニュウ</t>
    </rPh>
    <phoneticPr fontId="2"/>
  </si>
  <si>
    <t>様式例５（定款変更用）</t>
    <rPh sb="0" eb="3">
      <t>ヨウシキレイ</t>
    </rPh>
    <rPh sb="5" eb="7">
      <t>テイカン</t>
    </rPh>
    <rPh sb="7" eb="9">
      <t>ヘンコウ</t>
    </rPh>
    <rPh sb="9" eb="10">
      <t>ヨウ</t>
    </rPh>
    <phoneticPr fontId="2"/>
  </si>
  <si>
    <t>次年度</t>
    <rPh sb="0" eb="3">
      <t>ジネンド</t>
    </rPh>
    <phoneticPr fontId="2"/>
  </si>
  <si>
    <t>次々年度</t>
    <rPh sb="0" eb="4">
      <t>ジジネンド</t>
    </rPh>
    <phoneticPr fontId="2"/>
  </si>
  <si>
    <t>初年度</t>
    <rPh sb="0" eb="3">
      <t>ショネンド</t>
    </rPh>
    <phoneticPr fontId="2"/>
  </si>
  <si>
    <t>（</t>
    <phoneticPr fontId="2"/>
  </si>
  <si>
    <t>（</t>
    <phoneticPr fontId="2"/>
  </si>
  <si>
    <t>）</t>
    <phoneticPr fontId="2"/>
  </si>
  <si>
    <t>～</t>
    <phoneticPr fontId="2"/>
  </si>
  <si>
    <t>（</t>
    <phoneticPr fontId="2"/>
  </si>
  <si>
    <t>現行</t>
    <rPh sb="0" eb="2">
      <t>ゲンコウ</t>
    </rPh>
    <phoneticPr fontId="2"/>
  </si>
  <si>
    <t>変更後</t>
    <rPh sb="0" eb="3">
      <t>ヘンコウゴ</t>
    </rPh>
    <phoneticPr fontId="2"/>
  </si>
  <si>
    <t>増減</t>
    <rPh sb="0" eb="2">
      <t>ゾウゲン</t>
    </rPh>
    <phoneticPr fontId="2"/>
  </si>
  <si>
    <t>内容</t>
    <rPh sb="0" eb="2">
      <t>ナイヨウ</t>
    </rPh>
    <phoneticPr fontId="2"/>
  </si>
  <si>
    <t>事業収入</t>
    <rPh sb="0" eb="2">
      <t>ジギョウ</t>
    </rPh>
    <rPh sb="2" eb="4">
      <t>シュウニュウ</t>
    </rPh>
    <phoneticPr fontId="2"/>
  </si>
  <si>
    <t>その他医業収入</t>
    <rPh sb="2" eb="3">
      <t>タ</t>
    </rPh>
    <rPh sb="3" eb="5">
      <t>イギョウ</t>
    </rPh>
    <rPh sb="5" eb="7">
      <t>シュウニュウ</t>
    </rPh>
    <phoneticPr fontId="2"/>
  </si>
  <si>
    <t>附帯業務事業収入</t>
    <rPh sb="0" eb="2">
      <t>フタイ</t>
    </rPh>
    <rPh sb="2" eb="4">
      <t>ギョウム</t>
    </rPh>
    <rPh sb="4" eb="6">
      <t>ジギョウ</t>
    </rPh>
    <rPh sb="6" eb="8">
      <t>シュウニュウ</t>
    </rPh>
    <phoneticPr fontId="2"/>
  </si>
  <si>
    <t>その他事業収入</t>
    <rPh sb="2" eb="3">
      <t>タ</t>
    </rPh>
    <rPh sb="3" eb="5">
      <t>ジギョウ</t>
    </rPh>
    <rPh sb="5" eb="7">
      <t>シュウニュウ</t>
    </rPh>
    <phoneticPr fontId="2"/>
  </si>
  <si>
    <t>事業外収入</t>
    <rPh sb="0" eb="2">
      <t>ジギョウ</t>
    </rPh>
    <rPh sb="2" eb="3">
      <t>ガイ</t>
    </rPh>
    <rPh sb="3" eb="5">
      <t>シュウニュウ</t>
    </rPh>
    <phoneticPr fontId="2"/>
  </si>
  <si>
    <t>事業費用</t>
    <rPh sb="0" eb="2">
      <t>ジギョウ</t>
    </rPh>
    <rPh sb="2" eb="4">
      <t>ヒヨウ</t>
    </rPh>
    <phoneticPr fontId="2"/>
  </si>
  <si>
    <t>事業外費用</t>
    <rPh sb="0" eb="2">
      <t>ジギョウ</t>
    </rPh>
    <rPh sb="2" eb="3">
      <t>ガイ</t>
    </rPh>
    <rPh sb="3" eb="5">
      <t>ヒヨウ</t>
    </rPh>
    <phoneticPr fontId="2"/>
  </si>
  <si>
    <t>１．事業計画（様式例４）の内容と一致すること。</t>
    <phoneticPr fontId="2"/>
  </si>
  <si>
    <t>３．「拠出金等」は、追加で拠出の予定がある場合のみ記載のこと。</t>
    <rPh sb="10" eb="12">
      <t>ツイカ</t>
    </rPh>
    <rPh sb="13" eb="15">
      <t>キョシュツ</t>
    </rPh>
    <rPh sb="16" eb="18">
      <t>ヨテイ</t>
    </rPh>
    <rPh sb="21" eb="23">
      <t>バアイ</t>
    </rPh>
    <rPh sb="25" eb="27">
      <t>キサイ</t>
    </rPh>
    <phoneticPr fontId="2"/>
  </si>
  <si>
    <t>予算明細書（法人全体）</t>
    <rPh sb="0" eb="2">
      <t>ヨサン</t>
    </rPh>
    <rPh sb="2" eb="5">
      <t>メイサイショ</t>
    </rPh>
    <rPh sb="6" eb="8">
      <t>ホウジン</t>
    </rPh>
    <rPh sb="8" eb="10">
      <t>ゼンタイ</t>
    </rPh>
    <phoneticPr fontId="2"/>
  </si>
  <si>
    <t>様式例５－２（定款変更用）</t>
    <rPh sb="0" eb="3">
      <t>ヨウシキレイ</t>
    </rPh>
    <rPh sb="7" eb="9">
      <t>テイカン</t>
    </rPh>
    <rPh sb="9" eb="11">
      <t>ヘンコウ</t>
    </rPh>
    <rPh sb="11" eb="12">
      <t>ヨウ</t>
    </rPh>
    <phoneticPr fontId="2"/>
  </si>
  <si>
    <t>その他医業収入</t>
    <rPh sb="2" eb="3">
      <t>タ</t>
    </rPh>
    <rPh sb="3" eb="5">
      <t>イギョウ</t>
    </rPh>
    <rPh sb="5" eb="7">
      <t>シュウニュウ</t>
    </rPh>
    <phoneticPr fontId="2"/>
  </si>
  <si>
    <t>附帯業務事業収入</t>
    <rPh sb="0" eb="2">
      <t>フタイ</t>
    </rPh>
    <rPh sb="2" eb="4">
      <t>ギョウム</t>
    </rPh>
    <rPh sb="4" eb="6">
      <t>ジギョウ</t>
    </rPh>
    <rPh sb="6" eb="8">
      <t>シュウニュウ</t>
    </rPh>
    <phoneticPr fontId="2"/>
  </si>
  <si>
    <t>前年度繰越金＝現金＋預金＋医業未収金</t>
    <rPh sb="0" eb="3">
      <t>ゼンネンド</t>
    </rPh>
    <rPh sb="3" eb="6">
      <t>クリコシキン</t>
    </rPh>
    <rPh sb="7" eb="9">
      <t>ゲンキン</t>
    </rPh>
    <rPh sb="10" eb="12">
      <t>ヨキン</t>
    </rPh>
    <rPh sb="13" eb="15">
      <t>イギョウ</t>
    </rPh>
    <rPh sb="15" eb="18">
      <t>ミシュウキン</t>
    </rPh>
    <phoneticPr fontId="2"/>
  </si>
  <si>
    <t>（職員給与費内訳書（様式例５－３）のとおり）</t>
    <rPh sb="1" eb="3">
      <t>ショクイン</t>
    </rPh>
    <rPh sb="3" eb="6">
      <t>キュウヨヒ</t>
    </rPh>
    <rPh sb="6" eb="9">
      <t>ウチワケショ</t>
    </rPh>
    <rPh sb="10" eb="13">
      <t>ヨウシキレイ</t>
    </rPh>
    <phoneticPr fontId="2"/>
  </si>
  <si>
    <t>（役員報酬内訳書（様式例５－４）のとおり）</t>
    <rPh sb="1" eb="3">
      <t>ヤクイン</t>
    </rPh>
    <rPh sb="3" eb="5">
      <t>ホウシュウ</t>
    </rPh>
    <rPh sb="5" eb="8">
      <t>ウチワケショ</t>
    </rPh>
    <rPh sb="9" eb="12">
      <t>ヨウシキレイ</t>
    </rPh>
    <phoneticPr fontId="2"/>
  </si>
  <si>
    <t>様式例５－３（定款変更用）</t>
    <rPh sb="0" eb="3">
      <t>ヨウシキレイ</t>
    </rPh>
    <rPh sb="7" eb="9">
      <t>テイカン</t>
    </rPh>
    <rPh sb="9" eb="11">
      <t>ヘンコウ</t>
    </rPh>
    <rPh sb="11" eb="12">
      <t>ヨウ</t>
    </rPh>
    <phoneticPr fontId="2"/>
  </si>
  <si>
    <t>職員給与費内訳書（法人全体）</t>
    <rPh sb="0" eb="2">
      <t>ショクイン</t>
    </rPh>
    <rPh sb="2" eb="5">
      <t>キュウヨヒ</t>
    </rPh>
    <rPh sb="5" eb="8">
      <t>ウチワケショ</t>
    </rPh>
    <rPh sb="9" eb="11">
      <t>ホウジン</t>
    </rPh>
    <rPh sb="11" eb="13">
      <t>ゼンタイ</t>
    </rPh>
    <phoneticPr fontId="2"/>
  </si>
  <si>
    <t>３．合計欄の金額は、様式例５の収入（支出）予算額総括表の合計欄の金額と一致すること。</t>
    <rPh sb="18" eb="20">
      <t>シシュツ</t>
    </rPh>
    <phoneticPr fontId="2"/>
  </si>
  <si>
    <t>２．1,000円未満は、四捨五入しても差し支えないが、様式例５の単位と一致させること。</t>
    <phoneticPr fontId="2"/>
  </si>
  <si>
    <t>４．初年度分の人員構成は、様式例３の「職員」欄の内容と一致させること。</t>
    <phoneticPr fontId="2"/>
  </si>
  <si>
    <t>様式例５－４（定款変更用）</t>
    <rPh sb="0" eb="3">
      <t>ヨウシキレイ</t>
    </rPh>
    <rPh sb="7" eb="9">
      <t>テイカン</t>
    </rPh>
    <rPh sb="9" eb="11">
      <t>ヘンコウ</t>
    </rPh>
    <rPh sb="11" eb="12">
      <t>ヨウ</t>
    </rPh>
    <phoneticPr fontId="2"/>
  </si>
  <si>
    <t>１．1,000円未満は、四捨五入しても差し支えないが、様式例５の単位と一致させること。</t>
    <phoneticPr fontId="2"/>
  </si>
  <si>
    <t>（単位：千円）</t>
    <rPh sb="1" eb="3">
      <t>タンイ</t>
    </rPh>
    <rPh sb="4" eb="5">
      <t>セン</t>
    </rPh>
    <rPh sb="5" eb="6">
      <t>エン</t>
    </rPh>
    <phoneticPr fontId="2"/>
  </si>
  <si>
    <t>新たに拠出された現金、預金、医業未収金の合計</t>
    <rPh sb="0" eb="1">
      <t>アラ</t>
    </rPh>
    <rPh sb="3" eb="5">
      <t>キョシュツ</t>
    </rPh>
    <rPh sb="8" eb="10">
      <t>ゲンキン</t>
    </rPh>
    <rPh sb="11" eb="13">
      <t>ヨキン</t>
    </rPh>
    <rPh sb="14" eb="16">
      <t>イギョウ</t>
    </rPh>
    <rPh sb="16" eb="19">
      <t>ミシュウキン</t>
    </rPh>
    <rPh sb="20" eb="22">
      <t>ゴウケイ</t>
    </rPh>
    <phoneticPr fontId="2"/>
  </si>
  <si>
    <t>２．1,000円未満は、四捨五入しても差し支えないが、様式例５の単位と一致させること。</t>
    <phoneticPr fontId="2"/>
  </si>
  <si>
    <t>←</t>
    <phoneticPr fontId="2"/>
  </si>
  <si>
    <t>←</t>
    <phoneticPr fontId="2"/>
  </si>
  <si>
    <t>役員欄を追加する場合は、シートの保護を解除し、この行をコピーして、17行目に挿入してください。</t>
    <rPh sb="0" eb="2">
      <t>ヤクイン</t>
    </rPh>
    <rPh sb="2" eb="3">
      <t>ラン</t>
    </rPh>
    <rPh sb="4" eb="6">
      <t>ツイカ</t>
    </rPh>
    <rPh sb="8" eb="10">
      <t>バアイ</t>
    </rPh>
    <phoneticPr fontId="2"/>
  </si>
  <si>
    <t>４．初年度が６か月に満たない場合は、次々年度についても記載のこと。</t>
    <rPh sb="27" eb="29">
      <t>キサイ</t>
    </rPh>
    <phoneticPr fontId="2"/>
  </si>
  <si>
    <t>５．次年度以降は、現行・変更後等に分ける必要はなく、金額と内訳だけでよいこと。</t>
    <rPh sb="2" eb="5">
      <t>ジネンド</t>
    </rPh>
    <rPh sb="5" eb="7">
      <t>イコウ</t>
    </rPh>
    <rPh sb="9" eb="11">
      <t>ゲンコウ</t>
    </rPh>
    <rPh sb="12" eb="15">
      <t>ヘンコウゴ</t>
    </rPh>
    <rPh sb="15" eb="16">
      <t>トウ</t>
    </rPh>
    <rPh sb="17" eb="18">
      <t>ワ</t>
    </rPh>
    <rPh sb="20" eb="22">
      <t>ヒツヨウ</t>
    </rPh>
    <rPh sb="26" eb="28">
      <t>キンガク</t>
    </rPh>
    <rPh sb="29" eb="31">
      <t>ウチワケ</t>
    </rPh>
    <phoneticPr fontId="2"/>
  </si>
  <si>
    <t>６．拠出金等の欄は、新たに出資（寄付）申込み又は拠出申込み（基金拠出契約）がある場合に計上すること。</t>
    <rPh sb="2" eb="5">
      <t>キョシュツキン</t>
    </rPh>
    <rPh sb="5" eb="6">
      <t>トウ</t>
    </rPh>
    <rPh sb="7" eb="8">
      <t>ラン</t>
    </rPh>
    <rPh sb="10" eb="11">
      <t>アラ</t>
    </rPh>
    <rPh sb="13" eb="15">
      <t>シュッシ</t>
    </rPh>
    <rPh sb="16" eb="18">
      <t>キフ</t>
    </rPh>
    <rPh sb="19" eb="20">
      <t>モウ</t>
    </rPh>
    <rPh sb="20" eb="21">
      <t>コ</t>
    </rPh>
    <rPh sb="22" eb="23">
      <t>マタ</t>
    </rPh>
    <rPh sb="24" eb="26">
      <t>キョシュツ</t>
    </rPh>
    <rPh sb="26" eb="28">
      <t>モウシコ</t>
    </rPh>
    <rPh sb="30" eb="32">
      <t>キキン</t>
    </rPh>
    <rPh sb="32" eb="34">
      <t>キョシュツ</t>
    </rPh>
    <rPh sb="34" eb="36">
      <t>ケイヤク</t>
    </rPh>
    <rPh sb="40" eb="42">
      <t>バアイ</t>
    </rPh>
    <rPh sb="43" eb="45">
      <t>ケイジョウ</t>
    </rPh>
    <phoneticPr fontId="2"/>
  </si>
  <si>
    <t>７．この予算書は現金の流れを表すものなので、減価償却費や引当金のような科目は計上しないこと。</t>
    <rPh sb="4" eb="7">
      <t>ヨサンショ</t>
    </rPh>
    <rPh sb="8" eb="10">
      <t>ゲンキン</t>
    </rPh>
    <rPh sb="11" eb="12">
      <t>ナガ</t>
    </rPh>
    <rPh sb="14" eb="15">
      <t>アラワ</t>
    </rPh>
    <rPh sb="22" eb="24">
      <t>ゲンカ</t>
    </rPh>
    <rPh sb="24" eb="27">
      <t>ショウキャクヒ</t>
    </rPh>
    <rPh sb="28" eb="31">
      <t>ヒキアテキン</t>
    </rPh>
    <rPh sb="35" eb="37">
      <t>カモク</t>
    </rPh>
    <rPh sb="38" eb="40">
      <t>ケイジョウ</t>
    </rPh>
    <phoneticPr fontId="2"/>
  </si>
  <si>
    <t>８．初年度と次年度の２年度分（初年度が６か月に満たない場合は次々年度までの３年度分）を作成すること。</t>
    <rPh sb="15" eb="18">
      <t>ショネンド</t>
    </rPh>
    <rPh sb="21" eb="22">
      <t>ゲツ</t>
    </rPh>
    <rPh sb="23" eb="24">
      <t>ミ</t>
    </rPh>
    <rPh sb="27" eb="29">
      <t>バアイ</t>
    </rPh>
    <rPh sb="30" eb="34">
      <t>ジジネンド</t>
    </rPh>
    <rPh sb="38" eb="41">
      <t>ネンドブン</t>
    </rPh>
    <phoneticPr fontId="2"/>
  </si>
  <si>
    <t>９．新たに開設する施設ごとの予算明細書も作成すること。</t>
    <rPh sb="2" eb="3">
      <t>アラ</t>
    </rPh>
    <rPh sb="14" eb="16">
      <t>ヨサン</t>
    </rPh>
    <rPh sb="16" eb="19">
      <t>メイサイショ</t>
    </rPh>
    <phoneticPr fontId="2"/>
  </si>
  <si>
    <t>４．自賠法、労災法による診療収入は、自費収入に計上すること。</t>
    <rPh sb="23" eb="25">
      <t>ケイジョウ</t>
    </rPh>
    <phoneticPr fontId="2"/>
  </si>
  <si>
    <t>５．介護医療院、介護老人保健施設に関する収入は、社会保険等収入として計上すること。</t>
    <rPh sb="2" eb="4">
      <t>カイゴ</t>
    </rPh>
    <rPh sb="4" eb="7">
      <t>イリョウイン</t>
    </rPh>
    <rPh sb="8" eb="10">
      <t>カイゴ</t>
    </rPh>
    <rPh sb="10" eb="12">
      <t>ロウジン</t>
    </rPh>
    <rPh sb="12" eb="14">
      <t>ホケン</t>
    </rPh>
    <rPh sb="14" eb="16">
      <t>シセツ</t>
    </rPh>
    <rPh sb="17" eb="18">
      <t>カン</t>
    </rPh>
    <rPh sb="20" eb="22">
      <t>シュウニュウ</t>
    </rPh>
    <rPh sb="24" eb="26">
      <t>シャカイ</t>
    </rPh>
    <rPh sb="26" eb="28">
      <t>ホケン</t>
    </rPh>
    <rPh sb="28" eb="29">
      <t>トウ</t>
    </rPh>
    <rPh sb="29" eb="31">
      <t>シュウニュウ</t>
    </rPh>
    <rPh sb="34" eb="36">
      <t>ケイジョウ</t>
    </rPh>
    <phoneticPr fontId="2"/>
  </si>
  <si>
    <t>１．事業計画（様式例４）の内容と一致すること。</t>
    <phoneticPr fontId="2"/>
  </si>
  <si>
    <t>医薬品費、診療材料費、給食用材料費　等</t>
    <rPh sb="0" eb="3">
      <t>イヤクヒン</t>
    </rPh>
    <rPh sb="3" eb="4">
      <t>ヒ</t>
    </rPh>
    <rPh sb="5" eb="7">
      <t>シンリョウ</t>
    </rPh>
    <rPh sb="7" eb="10">
      <t>ザイリョウヒ</t>
    </rPh>
    <rPh sb="11" eb="14">
      <t>キュウショクヨウ</t>
    </rPh>
    <rPh sb="14" eb="17">
      <t>ザイリョウヒ</t>
    </rPh>
    <rPh sb="18" eb="19">
      <t>トウ</t>
    </rPh>
    <phoneticPr fontId="2"/>
  </si>
  <si>
    <t>１　初年度</t>
    <rPh sb="2" eb="5">
      <t>ショネンド</t>
    </rPh>
    <phoneticPr fontId="2"/>
  </si>
  <si>
    <t>１－１（収入）</t>
    <rPh sb="4" eb="6">
      <t>シュウニュウ</t>
    </rPh>
    <phoneticPr fontId="2"/>
  </si>
  <si>
    <t>１－２（支出）</t>
    <rPh sb="4" eb="6">
      <t>シシュツ</t>
    </rPh>
    <phoneticPr fontId="2"/>
  </si>
  <si>
    <t>報酬額が0円の者も含め、役員全員について記載してください。</t>
    <rPh sb="0" eb="3">
      <t>ホウシュウガク</t>
    </rPh>
    <rPh sb="5" eb="6">
      <t>エン</t>
    </rPh>
    <rPh sb="7" eb="8">
      <t>シャ</t>
    </rPh>
    <rPh sb="9" eb="10">
      <t>フク</t>
    </rPh>
    <rPh sb="12" eb="14">
      <t>ヤクイン</t>
    </rPh>
    <rPh sb="14" eb="16">
      <t>ゼンイン</t>
    </rPh>
    <rPh sb="20" eb="22">
      <t>キサイ</t>
    </rPh>
    <phoneticPr fontId="2"/>
  </si>
  <si>
    <t>注1</t>
    <rPh sb="0" eb="1">
      <t>チュウ</t>
    </rPh>
    <phoneticPr fontId="2"/>
  </si>
  <si>
    <t>注2</t>
    <rPh sb="0" eb="1">
      <t>チュウ</t>
    </rPh>
    <phoneticPr fontId="2"/>
  </si>
  <si>
    <t>金額は千円単位で記載してください。</t>
    <rPh sb="0" eb="2">
      <t>キンガク</t>
    </rPh>
    <rPh sb="3" eb="5">
      <t>センエン</t>
    </rPh>
    <rPh sb="5" eb="7">
      <t>タンイ</t>
    </rPh>
    <rPh sb="8" eb="10">
      <t>キサイ</t>
    </rPh>
    <phoneticPr fontId="2"/>
  </si>
  <si>
    <t>２　次年度</t>
    <rPh sb="2" eb="5">
      <t>ジネンド</t>
    </rPh>
    <phoneticPr fontId="2"/>
  </si>
  <si>
    <t>２－１（収入）</t>
    <rPh sb="4" eb="6">
      <t>シュウニュウ</t>
    </rPh>
    <phoneticPr fontId="2"/>
  </si>
  <si>
    <t>２－２（支出）</t>
    <rPh sb="4" eb="6">
      <t>シシュツ</t>
    </rPh>
    <phoneticPr fontId="2"/>
  </si>
  <si>
    <t>３－２（支出）</t>
    <rPh sb="4" eb="6">
      <t>シシュツ</t>
    </rPh>
    <phoneticPr fontId="2"/>
  </si>
  <si>
    <t>３－１（収入）</t>
    <rPh sb="4" eb="6">
      <t>シュウニュウ</t>
    </rPh>
    <phoneticPr fontId="2"/>
  </si>
  <si>
    <t>３　次々年度</t>
    <rPh sb="2" eb="6">
      <t>ジジネンド</t>
    </rPh>
    <phoneticPr fontId="2"/>
  </si>
  <si>
    <r>
      <t>７．この予算書は</t>
    </r>
    <r>
      <rPr>
        <b/>
        <u/>
        <sz val="11"/>
        <color theme="1"/>
        <rFont val="游ゴシック"/>
        <family val="3"/>
        <charset val="128"/>
        <scheme val="minor"/>
      </rPr>
      <t>現金の流れを表すもの</t>
    </r>
    <r>
      <rPr>
        <sz val="11"/>
        <color theme="1"/>
        <rFont val="游ゴシック"/>
        <family val="2"/>
        <charset val="128"/>
        <scheme val="minor"/>
      </rPr>
      <t>なので、減価償却費や引当金のような科目は計上しないこと。</t>
    </r>
    <rPh sb="4" eb="7">
      <t>ヨサンショ</t>
    </rPh>
    <rPh sb="8" eb="10">
      <t>ゲンキン</t>
    </rPh>
    <rPh sb="11" eb="12">
      <t>ナガ</t>
    </rPh>
    <rPh sb="14" eb="15">
      <t>アラワ</t>
    </rPh>
    <rPh sb="22" eb="24">
      <t>ゲンカ</t>
    </rPh>
    <rPh sb="24" eb="27">
      <t>ショウキャクヒ</t>
    </rPh>
    <rPh sb="28" eb="31">
      <t>ヒキアテキン</t>
    </rPh>
    <rPh sb="35" eb="37">
      <t>カモク</t>
    </rPh>
    <rPh sb="38" eb="40">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</si>
</sst>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quot;人&quot;"/>
    <numFmt numFmtId="178" formatCode="#,##0&quot;名&quot;"/>
    <numFmt numFmtId="179" formatCode="General&quot;か&quot;&quot;月&quot;&quot;分&quot;"/>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color theme="1"/>
      <name val="游明朝"/>
      <family val="1"/>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0" fillId="0" borderId="0" xfId="0" applyProtection="1">
      <alignment vertical="center"/>
      <protection locked="0"/>
    </xf>
    <xf numFmtId="38" fontId="4" fillId="0" borderId="1" xfId="1" applyFont="1" applyBorder="1" applyProtection="1">
      <alignment vertical="center"/>
      <protection locked="0"/>
    </xf>
    <xf numFmtId="0" fontId="0" fillId="3" borderId="4" xfId="0" applyFill="1" applyBorder="1" applyAlignment="1" applyProtection="1">
      <alignment horizontal="center" vertical="center"/>
    </xf>
    <xf numFmtId="0" fontId="0" fillId="3" borderId="5" xfId="0" applyFill="1" applyBorder="1" applyAlignment="1" applyProtection="1">
      <alignment horizontal="center" vertical="center"/>
    </xf>
    <xf numFmtId="38" fontId="4" fillId="0" borderId="1" xfId="1" applyFont="1" applyBorder="1" applyProtection="1">
      <alignment vertical="center"/>
    </xf>
    <xf numFmtId="0" fontId="0" fillId="0" borderId="0" xfId="0" applyProtection="1">
      <alignment vertical="center"/>
    </xf>
    <xf numFmtId="38" fontId="4" fillId="3" borderId="1" xfId="1" applyFont="1" applyFill="1" applyBorder="1" applyProtection="1">
      <alignment vertical="center"/>
      <protection locked="0"/>
    </xf>
    <xf numFmtId="38" fontId="4" fillId="0" borderId="12" xfId="1" applyFont="1" applyFill="1" applyBorder="1" applyAlignment="1" applyProtection="1">
      <alignment horizontal="right" vertical="center"/>
      <protection locked="0"/>
    </xf>
    <xf numFmtId="0" fontId="4" fillId="0" borderId="8" xfId="0" applyFont="1" applyFill="1" applyBorder="1" applyProtection="1">
      <alignment vertical="center"/>
      <protection locked="0"/>
    </xf>
    <xf numFmtId="0" fontId="0" fillId="0" borderId="0" xfId="0" applyFill="1" applyBorder="1" applyProtection="1">
      <alignment vertical="center"/>
      <protection locked="0"/>
    </xf>
    <xf numFmtId="38" fontId="4" fillId="0" borderId="0" xfId="1" applyFont="1" applyFill="1" applyBorder="1" applyAlignment="1" applyProtection="1">
      <alignment horizontal="right" vertical="center"/>
      <protection locked="0"/>
    </xf>
    <xf numFmtId="0" fontId="0" fillId="0" borderId="9" xfId="0" applyFill="1" applyBorder="1" applyProtection="1">
      <alignment vertical="center"/>
      <protection locked="0"/>
    </xf>
    <xf numFmtId="0" fontId="0" fillId="3" borderId="1" xfId="0" applyFill="1" applyBorder="1" applyAlignment="1" applyProtection="1">
      <alignment horizontal="center" vertical="center"/>
    </xf>
    <xf numFmtId="0" fontId="4" fillId="0" borderId="8" xfId="0" applyFont="1" applyBorder="1" applyAlignment="1" applyProtection="1">
      <alignment vertical="center"/>
    </xf>
    <xf numFmtId="38" fontId="4" fillId="3" borderId="1" xfId="1" applyFont="1" applyFill="1" applyBorder="1" applyProtection="1">
      <alignment vertical="center"/>
    </xf>
    <xf numFmtId="0" fontId="4" fillId="3" borderId="8" xfId="0" applyFont="1" applyFill="1" applyBorder="1" applyAlignment="1" applyProtection="1">
      <alignment vertical="center"/>
    </xf>
    <xf numFmtId="0" fontId="4" fillId="0" borderId="10" xfId="0" applyFont="1" applyFill="1" applyBorder="1" applyAlignment="1" applyProtection="1">
      <alignment vertical="center"/>
    </xf>
    <xf numFmtId="38" fontId="4" fillId="0" borderId="12" xfId="1" applyFont="1" applyFill="1" applyBorder="1" applyAlignment="1" applyProtection="1">
      <alignment horizontal="right" vertical="center"/>
    </xf>
    <xf numFmtId="0" fontId="4" fillId="0" borderId="12" xfId="0" applyFont="1" applyFill="1" applyBorder="1" applyAlignment="1" applyProtection="1">
      <alignment vertical="center"/>
    </xf>
    <xf numFmtId="0" fontId="4" fillId="3" borderId="4" xfId="0" applyFont="1" applyFill="1" applyBorder="1" applyAlignment="1" applyProtection="1">
      <alignment vertical="center"/>
    </xf>
    <xf numFmtId="0" fontId="4" fillId="0" borderId="4" xfId="0" applyFont="1" applyBorder="1" applyAlignment="1" applyProtection="1">
      <alignment vertical="center"/>
    </xf>
    <xf numFmtId="38" fontId="0" fillId="3" borderId="1" xfId="1" applyFont="1" applyFill="1" applyBorder="1" applyProtection="1">
      <alignment vertical="center"/>
    </xf>
    <xf numFmtId="0" fontId="4" fillId="0" borderId="0" xfId="0" applyFont="1" applyFill="1" applyBorder="1" applyProtection="1">
      <alignment vertical="center"/>
    </xf>
    <xf numFmtId="178" fontId="4" fillId="0" borderId="11" xfId="1" applyNumberFormat="1" applyFont="1" applyBorder="1" applyAlignment="1" applyProtection="1">
      <alignment horizontal="right" vertical="center"/>
      <protection locked="0"/>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pplyProtection="1">
      <alignment horizontal="right" vertical="center"/>
    </xf>
    <xf numFmtId="0" fontId="0" fillId="3" borderId="13" xfId="0" applyFill="1" applyBorder="1" applyAlignment="1" applyProtection="1">
      <alignment horizontal="center" vertical="center" wrapText="1"/>
    </xf>
    <xf numFmtId="0" fontId="0" fillId="3" borderId="13" xfId="0" applyFill="1" applyBorder="1" applyAlignment="1" applyProtection="1">
      <alignment horizontal="center" vertical="center"/>
    </xf>
    <xf numFmtId="0" fontId="0" fillId="3" borderId="14" xfId="0" applyFill="1" applyBorder="1" applyAlignment="1" applyProtection="1">
      <alignment horizontal="center" vertical="center" wrapText="1"/>
    </xf>
    <xf numFmtId="0" fontId="0" fillId="3" borderId="14" xfId="0" applyFill="1" applyBorder="1" applyAlignment="1" applyProtection="1">
      <alignment horizontal="center" vertical="center"/>
    </xf>
    <xf numFmtId="0" fontId="0" fillId="3" borderId="15" xfId="0" applyFill="1" applyBorder="1" applyAlignment="1" applyProtection="1">
      <alignment horizontal="center" vertical="center" wrapText="1"/>
    </xf>
    <xf numFmtId="0" fontId="0" fillId="3" borderId="15" xfId="0" applyFill="1" applyBorder="1" applyProtection="1">
      <alignment vertical="center"/>
    </xf>
    <xf numFmtId="0" fontId="0" fillId="3" borderId="15" xfId="0" applyFill="1" applyBorder="1" applyAlignment="1" applyProtection="1">
      <alignment horizontal="center" vertical="center"/>
    </xf>
    <xf numFmtId="0" fontId="4" fillId="0" borderId="10" xfId="0" applyFont="1" applyBorder="1" applyAlignment="1" applyProtection="1">
      <alignment horizontal="distributed" vertical="center"/>
    </xf>
    <xf numFmtId="0" fontId="4" fillId="3" borderId="10" xfId="0" applyFont="1" applyFill="1" applyBorder="1" applyAlignment="1" applyProtection="1">
      <alignment horizontal="distributed" vertical="center"/>
    </xf>
    <xf numFmtId="178" fontId="4" fillId="3" borderId="11" xfId="1" applyNumberFormat="1" applyFont="1" applyFill="1" applyBorder="1" applyAlignment="1" applyProtection="1">
      <alignment horizontal="right" vertical="center"/>
    </xf>
    <xf numFmtId="0" fontId="4" fillId="3" borderId="4" xfId="0" applyFont="1" applyFill="1" applyBorder="1" applyAlignment="1" applyProtection="1">
      <alignment horizontal="distributed" vertical="center"/>
    </xf>
    <xf numFmtId="178" fontId="4" fillId="3" borderId="5" xfId="1" applyNumberFormat="1" applyFont="1" applyFill="1" applyBorder="1" applyAlignment="1" applyProtection="1">
      <alignment horizontal="right" vertical="center"/>
    </xf>
    <xf numFmtId="0" fontId="5" fillId="0" borderId="10" xfId="0" applyFont="1" applyBorder="1" applyAlignment="1" applyProtection="1">
      <alignment horizontal="distributed" vertical="center"/>
    </xf>
    <xf numFmtId="178" fontId="5" fillId="0" borderId="11" xfId="1" applyNumberFormat="1" applyFont="1" applyBorder="1" applyAlignment="1" applyProtection="1">
      <alignment horizontal="right" vertical="center"/>
    </xf>
    <xf numFmtId="38" fontId="5" fillId="0" borderId="1" xfId="1" applyFont="1" applyBorder="1" applyProtection="1">
      <alignment vertical="center"/>
    </xf>
    <xf numFmtId="0" fontId="5" fillId="3" borderId="4" xfId="0" applyFont="1" applyFill="1" applyBorder="1" applyAlignment="1" applyProtection="1">
      <alignment horizontal="distributed" vertical="center"/>
    </xf>
    <xf numFmtId="178" fontId="5" fillId="3" borderId="5" xfId="1" applyNumberFormat="1" applyFont="1" applyFill="1" applyBorder="1" applyAlignment="1" applyProtection="1">
      <alignment horizontal="right" vertical="center"/>
    </xf>
    <xf numFmtId="38" fontId="5" fillId="3" borderId="1" xfId="1" applyFont="1" applyFill="1" applyBorder="1" applyProtection="1">
      <alignment vertical="center"/>
    </xf>
    <xf numFmtId="0" fontId="0" fillId="0" borderId="1" xfId="0" applyBorder="1" applyAlignment="1" applyProtection="1">
      <alignment horizontal="center" vertical="center"/>
      <protection locked="0"/>
    </xf>
    <xf numFmtId="38" fontId="0" fillId="0" borderId="1" xfId="1" applyFont="1" applyBorder="1" applyProtection="1">
      <alignment vertical="center"/>
      <protection locked="0"/>
    </xf>
    <xf numFmtId="179" fontId="0" fillId="3" borderId="7" xfId="0" applyNumberFormat="1" applyFill="1" applyBorder="1" applyAlignment="1" applyProtection="1">
      <alignment horizontal="center" vertical="center"/>
    </xf>
    <xf numFmtId="38" fontId="0" fillId="3" borderId="1" xfId="0" applyNumberFormat="1" applyFill="1" applyBorder="1" applyProtection="1">
      <alignment vertical="center"/>
    </xf>
    <xf numFmtId="38" fontId="4" fillId="0" borderId="12" xfId="1" applyFont="1" applyBorder="1" applyAlignment="1" applyProtection="1">
      <alignment horizontal="right" vertical="center"/>
      <protection locked="0"/>
    </xf>
    <xf numFmtId="0" fontId="4" fillId="0" borderId="10" xfId="0" applyFont="1" applyBorder="1" applyAlignment="1" applyProtection="1">
      <alignment vertical="center"/>
    </xf>
    <xf numFmtId="38" fontId="4" fillId="0" borderId="12" xfId="1" applyFont="1" applyBorder="1" applyAlignment="1" applyProtection="1">
      <alignment horizontal="right" vertical="center"/>
    </xf>
    <xf numFmtId="0" fontId="4" fillId="0" borderId="12" xfId="0" applyFont="1" applyBorder="1" applyAlignment="1" applyProtection="1">
      <alignment vertical="center"/>
    </xf>
    <xf numFmtId="0" fontId="4" fillId="0" borderId="14" xfId="0" applyFont="1" applyBorder="1" applyAlignment="1" applyProtection="1">
      <alignment vertical="center"/>
    </xf>
    <xf numFmtId="178" fontId="0" fillId="0" borderId="0" xfId="0" applyNumberFormat="1" applyProtection="1">
      <alignment vertical="center"/>
    </xf>
    <xf numFmtId="0" fontId="0" fillId="3" borderId="8" xfId="0" applyFill="1" applyBorder="1" applyAlignment="1" applyProtection="1">
      <alignment horizontal="center" vertical="center" shrinkToFit="1"/>
    </xf>
    <xf numFmtId="0" fontId="0" fillId="3" borderId="9" xfId="0" applyFill="1" applyBorder="1" applyAlignment="1" applyProtection="1">
      <alignment horizontal="center" vertical="center" shrinkToFit="1"/>
    </xf>
    <xf numFmtId="0" fontId="0" fillId="3" borderId="4" xfId="0" applyFill="1" applyBorder="1" applyAlignment="1" applyProtection="1">
      <alignment vertical="top" shrinkToFit="1"/>
    </xf>
    <xf numFmtId="0" fontId="0" fillId="3" borderId="7" xfId="0" applyFill="1" applyBorder="1" applyAlignment="1" applyProtection="1">
      <alignment vertical="top" shrinkToFit="1"/>
    </xf>
    <xf numFmtId="0" fontId="0" fillId="3" borderId="5" xfId="0" applyFill="1" applyBorder="1" applyAlignment="1" applyProtection="1">
      <alignment vertical="top" shrinkToFit="1"/>
    </xf>
    <xf numFmtId="0" fontId="0" fillId="0" borderId="0" xfId="0" applyAlignment="1" applyProtection="1">
      <alignment vertical="center"/>
    </xf>
    <xf numFmtId="176" fontId="5" fillId="3" borderId="7" xfId="0" applyNumberFormat="1" applyFont="1" applyFill="1" applyBorder="1" applyAlignment="1" applyProtection="1">
      <alignment horizontal="center" vertical="center"/>
      <protection locked="0"/>
    </xf>
    <xf numFmtId="0" fontId="0" fillId="3" borderId="0" xfId="0" applyFill="1" applyBorder="1" applyAlignment="1" applyProtection="1">
      <alignment horizontal="center" vertical="top" shrinkToFit="1"/>
      <protection locked="0"/>
    </xf>
    <xf numFmtId="0" fontId="0" fillId="3" borderId="4" xfId="0" applyFill="1" applyBorder="1" applyAlignment="1" applyProtection="1">
      <alignment horizontal="center" vertical="top" shrinkToFit="1"/>
    </xf>
    <xf numFmtId="0" fontId="0" fillId="3" borderId="7" xfId="0" applyFill="1" applyBorder="1" applyAlignment="1" applyProtection="1">
      <alignment horizontal="center" vertical="top" shrinkToFit="1"/>
    </xf>
    <xf numFmtId="0" fontId="0" fillId="3" borderId="5" xfId="0" applyFill="1" applyBorder="1" applyAlignment="1" applyProtection="1">
      <alignment horizontal="center" vertical="top" shrinkToFit="1"/>
    </xf>
    <xf numFmtId="0" fontId="0" fillId="2" borderId="11" xfId="0" applyFill="1" applyBorder="1" applyAlignment="1" applyProtection="1">
      <alignment vertical="center" wrapText="1"/>
      <protection locked="0"/>
    </xf>
    <xf numFmtId="0" fontId="0" fillId="2" borderId="10" xfId="0" applyFill="1" applyBorder="1" applyAlignment="1" applyProtection="1">
      <alignment horizontal="right" vertical="center"/>
      <protection locked="0"/>
    </xf>
    <xf numFmtId="38" fontId="0" fillId="0" borderId="0" xfId="1" applyFont="1" applyProtection="1">
      <alignment vertical="center"/>
      <protection locked="0"/>
    </xf>
    <xf numFmtId="0" fontId="4" fillId="0" borderId="10" xfId="0" applyFont="1" applyBorder="1" applyAlignment="1" applyProtection="1">
      <alignment vertical="center"/>
    </xf>
    <xf numFmtId="0" fontId="4" fillId="0" borderId="12" xfId="0" applyFont="1" applyBorder="1" applyAlignment="1" applyProtection="1">
      <alignment vertical="center"/>
    </xf>
    <xf numFmtId="0" fontId="0" fillId="3" borderId="1" xfId="0" applyFill="1" applyBorder="1" applyAlignment="1" applyProtection="1">
      <alignment horizontal="center" vertical="center"/>
    </xf>
    <xf numFmtId="3" fontId="4" fillId="0" borderId="3" xfId="0" applyNumberFormat="1" applyFont="1" applyBorder="1" applyAlignment="1" applyProtection="1">
      <alignment vertical="center"/>
    </xf>
    <xf numFmtId="3" fontId="4" fillId="0" borderId="3" xfId="0" applyNumberFormat="1" applyFont="1" applyBorder="1" applyAlignment="1" applyProtection="1">
      <alignment horizontal="right" vertical="center"/>
    </xf>
    <xf numFmtId="176" fontId="5" fillId="3" borderId="7" xfId="0" applyNumberFormat="1" applyFont="1" applyFill="1" applyBorder="1" applyAlignment="1" applyProtection="1">
      <alignment horizontal="center" vertical="center"/>
    </xf>
    <xf numFmtId="3" fontId="4" fillId="0" borderId="1" xfId="0" applyNumberFormat="1" applyFont="1" applyBorder="1" applyAlignment="1" applyProtection="1">
      <alignment vertical="center"/>
    </xf>
    <xf numFmtId="0" fontId="5" fillId="3" borderId="1"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3" fontId="4" fillId="0" borderId="1" xfId="0" applyNumberFormat="1" applyFont="1" applyBorder="1" applyAlignment="1" applyProtection="1">
      <alignment vertical="center"/>
      <protection locked="0"/>
    </xf>
    <xf numFmtId="3" fontId="4" fillId="3" borderId="1" xfId="0" applyNumberFormat="1" applyFont="1" applyFill="1" applyBorder="1" applyAlignment="1" applyProtection="1">
      <alignment vertical="center"/>
      <protection locked="0"/>
    </xf>
    <xf numFmtId="3" fontId="4" fillId="0" borderId="11" xfId="0" applyNumberFormat="1" applyFont="1" applyBorder="1" applyAlignment="1" applyProtection="1">
      <alignment vertical="center"/>
      <protection locked="0"/>
    </xf>
    <xf numFmtId="0" fontId="4" fillId="0" borderId="8" xfId="0" applyFont="1" applyBorder="1" applyAlignment="1" applyProtection="1">
      <alignment horizontal="distributed" vertical="center"/>
    </xf>
    <xf numFmtId="0" fontId="4" fillId="3" borderId="1" xfId="0" applyFont="1" applyFill="1" applyBorder="1" applyAlignment="1" applyProtection="1">
      <alignment horizontal="distributed" vertical="center"/>
    </xf>
    <xf numFmtId="0" fontId="4" fillId="0" borderId="4" xfId="0" applyFont="1" applyBorder="1" applyAlignment="1" applyProtection="1">
      <alignment horizontal="distributed" vertical="center"/>
    </xf>
    <xf numFmtId="3" fontId="4" fillId="3" borderId="1" xfId="0" applyNumberFormat="1" applyFont="1" applyFill="1" applyBorder="1" applyAlignment="1" applyProtection="1">
      <alignment vertical="center"/>
    </xf>
    <xf numFmtId="3" fontId="4" fillId="3" borderId="11" xfId="0" applyNumberFormat="1" applyFont="1" applyFill="1" applyBorder="1" applyAlignment="1" applyProtection="1">
      <alignment vertical="center"/>
    </xf>
    <xf numFmtId="3" fontId="4" fillId="3" borderId="1" xfId="0" applyNumberFormat="1" applyFont="1" applyFill="1" applyBorder="1" applyAlignment="1" applyProtection="1">
      <alignment horizontal="right" vertical="center"/>
    </xf>
    <xf numFmtId="3" fontId="4" fillId="0" borderId="1" xfId="0" applyNumberFormat="1" applyFont="1" applyBorder="1" applyAlignment="1" applyProtection="1">
      <alignment horizontal="right" vertical="center"/>
    </xf>
    <xf numFmtId="3" fontId="0" fillId="3" borderId="1" xfId="0" applyNumberFormat="1" applyFill="1" applyBorder="1" applyAlignment="1" applyProtection="1">
      <alignment vertical="center"/>
    </xf>
    <xf numFmtId="3" fontId="0" fillId="3" borderId="1" xfId="0" applyNumberFormat="1" applyFill="1" applyBorder="1" applyAlignment="1" applyProtection="1">
      <alignment horizontal="right" vertical="center"/>
    </xf>
    <xf numFmtId="3" fontId="4" fillId="0" borderId="11" xfId="0" applyNumberFormat="1" applyFont="1" applyBorder="1" applyAlignment="1" applyProtection="1">
      <alignment vertical="center"/>
    </xf>
    <xf numFmtId="3" fontId="4" fillId="0" borderId="11" xfId="0" applyNumberFormat="1" applyFont="1" applyBorder="1" applyAlignment="1" applyProtection="1">
      <alignment horizontal="right" vertical="center"/>
    </xf>
    <xf numFmtId="3" fontId="0" fillId="3" borderId="11" xfId="0" applyNumberFormat="1" applyFill="1" applyBorder="1" applyAlignment="1" applyProtection="1">
      <alignment vertical="center"/>
    </xf>
    <xf numFmtId="3" fontId="0" fillId="3" borderId="11" xfId="0" applyNumberFormat="1" applyFill="1" applyBorder="1" applyAlignment="1" applyProtection="1">
      <alignment horizontal="right" vertical="center"/>
    </xf>
    <xf numFmtId="0" fontId="0" fillId="0" borderId="0" xfId="0" applyFill="1" applyProtection="1">
      <alignment vertical="center"/>
    </xf>
    <xf numFmtId="0" fontId="0" fillId="0" borderId="0" xfId="0" applyNumberFormat="1" applyFill="1" applyProtection="1">
      <alignment vertical="center"/>
    </xf>
    <xf numFmtId="0" fontId="0" fillId="0" borderId="0" xfId="0"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3" fontId="4" fillId="3" borderId="1" xfId="0" applyNumberFormat="1" applyFont="1" applyFill="1" applyBorder="1" applyAlignment="1" applyProtection="1">
      <alignment vertical="center"/>
    </xf>
    <xf numFmtId="3" fontId="4" fillId="0" borderId="1" xfId="0" applyNumberFormat="1" applyFont="1" applyBorder="1" applyAlignment="1" applyProtection="1">
      <alignment vertical="center"/>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4" fillId="0" borderId="2"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5" fillId="3" borderId="3" xfId="0" applyFont="1" applyFill="1" applyBorder="1" applyAlignment="1" applyProtection="1">
      <alignment horizontal="right" vertical="center"/>
    </xf>
    <xf numFmtId="0" fontId="5" fillId="3" borderId="2"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176" fontId="5" fillId="3" borderId="5"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protection locked="0"/>
    </xf>
    <xf numFmtId="0" fontId="4" fillId="0" borderId="10"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0" fillId="3" borderId="10" xfId="0" applyFill="1" applyBorder="1" applyAlignment="1" applyProtection="1">
      <alignment horizontal="distributed" vertical="center"/>
    </xf>
    <xf numFmtId="0" fontId="0" fillId="3" borderId="11" xfId="0" applyFill="1" applyBorder="1" applyAlignment="1" applyProtection="1">
      <alignment horizontal="distributed" vertical="center"/>
    </xf>
    <xf numFmtId="0" fontId="5" fillId="3" borderId="7"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3" borderId="6"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7" xfId="0" applyFont="1" applyFill="1" applyBorder="1" applyAlignment="1" applyProtection="1">
      <alignment horizontal="right" vertical="center"/>
    </xf>
    <xf numFmtId="0" fontId="5" fillId="3" borderId="10"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3" fontId="4" fillId="0" borderId="10" xfId="0" applyNumberFormat="1" applyFont="1" applyBorder="1" applyAlignment="1" applyProtection="1">
      <alignment vertical="center"/>
    </xf>
    <xf numFmtId="3" fontId="4" fillId="0" borderId="12" xfId="0" applyNumberFormat="1" applyFont="1" applyBorder="1" applyAlignment="1" applyProtection="1">
      <alignment vertical="center"/>
    </xf>
    <xf numFmtId="3" fontId="4" fillId="0" borderId="11" xfId="0" applyNumberFormat="1" applyFont="1" applyBorder="1" applyAlignment="1" applyProtection="1">
      <alignment vertical="center"/>
    </xf>
    <xf numFmtId="176" fontId="5" fillId="3" borderId="5" xfId="0" applyNumberFormat="1" applyFont="1" applyFill="1" applyBorder="1" applyAlignment="1" applyProtection="1">
      <alignment horizontal="center" vertical="center"/>
    </xf>
    <xf numFmtId="176" fontId="5" fillId="3" borderId="4" xfId="0" applyNumberFormat="1"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5" xfId="0" applyFill="1" applyBorder="1" applyAlignment="1" applyProtection="1">
      <alignment horizontal="center" vertical="center"/>
    </xf>
    <xf numFmtId="0" fontId="4" fillId="0" borderId="10"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xf>
    <xf numFmtId="0" fontId="4" fillId="3" borderId="10"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11" xfId="0" applyFont="1" applyFill="1" applyBorder="1" applyAlignment="1" applyProtection="1">
      <alignment vertical="center"/>
    </xf>
    <xf numFmtId="177" fontId="4" fillId="0" borderId="1" xfId="1" applyNumberFormat="1" applyFont="1" applyBorder="1" applyAlignment="1" applyProtection="1">
      <alignment horizontal="right" vertical="center"/>
    </xf>
    <xf numFmtId="177" fontId="0" fillId="0" borderId="10" xfId="0" applyNumberFormat="1" applyBorder="1" applyAlignment="1" applyProtection="1">
      <alignment horizontal="right" vertical="center"/>
      <protection locked="0"/>
    </xf>
    <xf numFmtId="177" fontId="0" fillId="0" borderId="1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4" fillId="0" borderId="1" xfId="0" applyNumberFormat="1" applyFont="1" applyBorder="1" applyAlignment="1" applyProtection="1">
      <alignment horizontal="right" vertical="center"/>
    </xf>
    <xf numFmtId="177" fontId="4" fillId="0" borderId="1" xfId="0" applyNumberFormat="1" applyFont="1" applyBorder="1" applyAlignment="1" applyProtection="1">
      <alignment horizontal="right" vertical="center"/>
      <protection locked="0"/>
    </xf>
    <xf numFmtId="0" fontId="4" fillId="0" borderId="12" xfId="0" applyFont="1" applyFill="1" applyBorder="1" applyAlignment="1" applyProtection="1">
      <alignment vertical="center"/>
    </xf>
    <xf numFmtId="0" fontId="4" fillId="0" borderId="1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3" xfId="0" applyFont="1" applyFill="1" applyBorder="1" applyAlignment="1" applyProtection="1">
      <alignment vertical="center"/>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3" borderId="10"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11" xfId="0" applyFill="1" applyBorder="1" applyAlignment="1" applyProtection="1">
      <alignment horizontal="center" vertical="center"/>
    </xf>
    <xf numFmtId="0" fontId="4" fillId="0" borderId="2" xfId="0" applyFont="1" applyBorder="1" applyAlignment="1" applyProtection="1">
      <alignment vertical="center"/>
    </xf>
    <xf numFmtId="0" fontId="4" fillId="0" borderId="6" xfId="0" applyFont="1" applyBorder="1" applyAlignment="1" applyProtection="1">
      <alignment vertical="center"/>
    </xf>
    <xf numFmtId="0" fontId="4" fillId="0" borderId="3" xfId="0" applyFont="1" applyBorder="1" applyAlignment="1" applyProtection="1">
      <alignment vertical="center"/>
    </xf>
    <xf numFmtId="0" fontId="4" fillId="3" borderId="10"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xf>
    <xf numFmtId="177" fontId="0" fillId="0" borderId="10" xfId="1" applyNumberFormat="1" applyFont="1" applyBorder="1" applyAlignment="1" applyProtection="1">
      <alignment horizontal="right" vertical="center"/>
      <protection locked="0"/>
    </xf>
    <xf numFmtId="177" fontId="0" fillId="0" borderId="12" xfId="1" applyNumberFormat="1" applyFont="1" applyBorder="1" applyAlignment="1" applyProtection="1">
      <alignment horizontal="right" vertical="center"/>
      <protection locked="0"/>
    </xf>
    <xf numFmtId="177" fontId="0" fillId="0" borderId="11" xfId="1" applyNumberFormat="1" applyFont="1" applyBorder="1" applyAlignment="1" applyProtection="1">
      <alignment horizontal="right" vertical="center"/>
      <protection locked="0"/>
    </xf>
    <xf numFmtId="0" fontId="0" fillId="3" borderId="2" xfId="0" applyFill="1" applyBorder="1" applyAlignment="1" applyProtection="1">
      <alignment horizontal="center" vertical="top" shrinkToFit="1"/>
      <protection locked="0"/>
    </xf>
    <xf numFmtId="0" fontId="0" fillId="3" borderId="6" xfId="0" applyFill="1" applyBorder="1" applyAlignment="1" applyProtection="1">
      <alignment horizontal="center" vertical="top" shrinkToFit="1"/>
      <protection locked="0"/>
    </xf>
    <xf numFmtId="0" fontId="0" fillId="3" borderId="3" xfId="0" applyFill="1" applyBorder="1" applyAlignment="1" applyProtection="1">
      <alignment horizontal="center" vertical="top" shrinkToFit="1"/>
      <protection locked="0"/>
    </xf>
    <xf numFmtId="0" fontId="5" fillId="3" borderId="6"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6" fillId="2" borderId="6"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38" fontId="0" fillId="0" borderId="1" xfId="1" applyFont="1" applyBorder="1" applyAlignment="1" applyProtection="1">
      <alignment vertical="center"/>
    </xf>
    <xf numFmtId="38" fontId="0" fillId="3" borderId="1" xfId="0" applyNumberFormat="1" applyFill="1" applyBorder="1" applyAlignment="1" applyProtection="1">
      <alignment vertical="center"/>
    </xf>
    <xf numFmtId="0" fontId="0" fillId="3" borderId="13" xfId="0" applyFill="1" applyBorder="1" applyAlignment="1" applyProtection="1">
      <alignment horizontal="center" vertical="center"/>
    </xf>
    <xf numFmtId="0" fontId="0" fillId="3" borderId="15" xfId="0" applyFill="1" applyBorder="1" applyAlignment="1" applyProtection="1">
      <alignment horizontal="center" vertical="center"/>
    </xf>
    <xf numFmtId="177" fontId="0" fillId="0" borderId="10" xfId="1" applyNumberFormat="1" applyFont="1" applyBorder="1" applyAlignment="1" applyProtection="1">
      <alignment vertical="center"/>
      <protection locked="0"/>
    </xf>
    <xf numFmtId="177" fontId="0" fillId="0" borderId="12" xfId="1" applyNumberFormat="1" applyFont="1" applyBorder="1" applyAlignment="1" applyProtection="1">
      <alignment vertical="center"/>
      <protection locked="0"/>
    </xf>
    <xf numFmtId="177" fontId="0" fillId="0" borderId="11" xfId="1" applyNumberFormat="1" applyFont="1" applyBorder="1" applyAlignment="1" applyProtection="1">
      <alignment vertical="center"/>
      <protection locked="0"/>
    </xf>
    <xf numFmtId="177" fontId="4" fillId="0" borderId="1" xfId="1" applyNumberFormat="1" applyFont="1" applyBorder="1" applyAlignment="1" applyProtection="1">
      <alignment vertical="center"/>
    </xf>
    <xf numFmtId="177" fontId="4" fillId="0" borderId="1" xfId="1" applyNumberFormat="1" applyFont="1" applyBorder="1" applyAlignment="1" applyProtection="1">
      <alignment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0" fillId="3" borderId="7" xfId="0" applyFill="1" applyBorder="1" applyAlignment="1" applyProtection="1">
      <alignment horizontal="center" vertical="center"/>
    </xf>
    <xf numFmtId="38" fontId="0" fillId="0" borderId="0" xfId="0" applyNumberFormat="1" applyProtection="1">
      <alignment vertical="center"/>
      <protection locked="0"/>
    </xf>
    <xf numFmtId="0" fontId="0" fillId="2" borderId="10" xfId="0" applyFill="1" applyBorder="1" applyAlignment="1" applyProtection="1">
      <alignment horizontal="right" vertical="top"/>
      <protection locked="0"/>
    </xf>
    <xf numFmtId="0" fontId="0" fillId="2" borderId="11" xfId="0" applyFill="1" applyBorder="1" applyAlignment="1" applyProtection="1">
      <alignment vertical="top" wrapText="1"/>
      <protection locked="0"/>
    </xf>
  </cellXfs>
  <cellStyles count="2">
    <cellStyle name="桁区切り" xfId="1" builtinId="6"/>
    <cellStyle name="標準" xfId="0" builtinId="0"/>
  </cellStyles>
  <dxfs count="69">
    <dxf>
      <fill>
        <patternFill patternType="darkGray"/>
      </fill>
    </dxf>
    <dxf>
      <fill>
        <patternFill>
          <bgColor theme="7" tint="0.59996337778862885"/>
        </patternFill>
      </fill>
    </dxf>
    <dxf>
      <fill>
        <patternFill>
          <bgColor theme="7" tint="0.59996337778862885"/>
        </patternFill>
      </fill>
    </dxf>
    <dxf>
      <fill>
        <patternFill patternType="darkGray"/>
      </fill>
    </dxf>
    <dxf>
      <fill>
        <patternFill patternType="darkGray"/>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patternType="none">
          <bgColor auto="1"/>
        </patternFill>
      </fill>
    </dxf>
    <dxf>
      <fill>
        <patternFill>
          <bgColor theme="7" tint="0.59996337778862885"/>
        </patternFill>
      </fill>
    </dxf>
    <dxf>
      <fill>
        <patternFill patternType="darkGray"/>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patternType="none">
          <bgColor auto="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patternType="none">
          <bgColor auto="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295275</xdr:colOff>
      <xdr:row>8</xdr:row>
      <xdr:rowOff>57150</xdr:rowOff>
    </xdr:from>
    <xdr:to>
      <xdr:col>13</xdr:col>
      <xdr:colOff>9525</xdr:colOff>
      <xdr:row>37</xdr:row>
      <xdr:rowOff>66675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838200" y="196215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■原則、色つきのセルと「内容」欄にのみ入力してください（必要事項が入力されると色が消えます。）。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76200</xdr:colOff>
      <xdr:row>25</xdr:row>
      <xdr:rowOff>9525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257175" y="1666875"/>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517404</xdr:colOff>
      <xdr:row>12</xdr:row>
      <xdr:rowOff>204</xdr:rowOff>
    </xdr:from>
    <xdr:to>
      <xdr:col>15</xdr:col>
      <xdr:colOff>284830</xdr:colOff>
      <xdr:row>41</xdr:row>
      <xdr:rowOff>9726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357845" y="2824086"/>
          <a:ext cx="6154779" cy="6833905"/>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8</xdr:row>
      <xdr:rowOff>19050</xdr:rowOff>
    </xdr:from>
    <xdr:to>
      <xdr:col>10</xdr:col>
      <xdr:colOff>409575</xdr:colOff>
      <xdr:row>37</xdr:row>
      <xdr:rowOff>28575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71525" y="192405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168088</xdr:colOff>
      <xdr:row>7</xdr:row>
      <xdr:rowOff>22412</xdr:rowOff>
    </xdr:from>
    <xdr:to>
      <xdr:col>6</xdr:col>
      <xdr:colOff>154641</xdr:colOff>
      <xdr:row>25</xdr:row>
      <xdr:rowOff>31937</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68088" y="1669677"/>
          <a:ext cx="6160994" cy="6957172"/>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12</xdr:row>
      <xdr:rowOff>0</xdr:rowOff>
    </xdr:from>
    <xdr:to>
      <xdr:col>17</xdr:col>
      <xdr:colOff>276225</xdr:colOff>
      <xdr:row>41</xdr:row>
      <xdr:rowOff>9525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2257425" y="285750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8</xdr:row>
      <xdr:rowOff>0</xdr:rowOff>
    </xdr:from>
    <xdr:to>
      <xdr:col>11</xdr:col>
      <xdr:colOff>0</xdr:colOff>
      <xdr:row>37</xdr:row>
      <xdr:rowOff>9525</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200150" y="190500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76200</xdr:colOff>
      <xdr:row>25</xdr:row>
      <xdr:rowOff>9525</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257175" y="1666875"/>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12</xdr:row>
      <xdr:rowOff>0</xdr:rowOff>
    </xdr:from>
    <xdr:to>
      <xdr:col>17</xdr:col>
      <xdr:colOff>276225</xdr:colOff>
      <xdr:row>41</xdr:row>
      <xdr:rowOff>9525</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2257425" y="285750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685800</xdr:colOff>
      <xdr:row>8</xdr:row>
      <xdr:rowOff>0</xdr:rowOff>
    </xdr:from>
    <xdr:to>
      <xdr:col>11</xdr:col>
      <xdr:colOff>0</xdr:colOff>
      <xdr:row>37</xdr:row>
      <xdr:rowOff>9525</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1200150" y="1905000"/>
          <a:ext cx="6172200" cy="6915150"/>
        </a:xfrm>
        <a:prstGeom prst="roundRect">
          <a:avLst/>
        </a:prstGeom>
        <a:solidFill>
          <a:srgbClr val="002060">
            <a:alpha val="70000"/>
          </a:srgb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2800" b="1">
              <a:solidFill>
                <a:srgbClr val="FF0000"/>
              </a:solidFill>
            </a:rPr>
            <a:t>■原則、色つきのセルにのみ入力してください（必要事項が入力されると色が消えます。）。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■他のセルは、数値等が自動で反映されるよう設定されています。</a:t>
          </a:r>
          <a:endParaRPr kumimoji="1" lang="en-US" altLang="ja-JP" sz="2800" b="1">
            <a:solidFill>
              <a:srgbClr val="FF0000"/>
            </a:solidFill>
          </a:endParaRPr>
        </a:p>
        <a:p>
          <a:pPr algn="l"/>
          <a:endParaRPr kumimoji="1" lang="en-US" altLang="ja-JP" sz="2800" b="1">
            <a:solidFill>
              <a:srgbClr val="FF0000"/>
            </a:solidFill>
          </a:endParaRPr>
        </a:p>
        <a:p>
          <a:pPr algn="l"/>
          <a:r>
            <a:rPr kumimoji="1" lang="ja-JP" altLang="en-US" sz="2800" b="1">
              <a:solidFill>
                <a:srgbClr val="FF0000"/>
              </a:solidFill>
            </a:rPr>
            <a:t>■入力・印刷する際には、この注意書きを削除してください。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S41"/>
  <sheetViews>
    <sheetView tabSelected="1" zoomScaleNormal="100" workbookViewId="0">
      <selection activeCell="D11" sqref="D11"/>
    </sheetView>
  </sheetViews>
  <sheetFormatPr defaultRowHeight="18.75" customHeight="1"/>
  <cols>
    <col min="1" max="1" width="3.375" style="1" customWidth="1"/>
    <col min="2" max="2" width="3.75" style="1" customWidth="1"/>
    <col min="3" max="3" width="17.25" style="1" bestFit="1" customWidth="1"/>
    <col min="4" max="4" width="13.5" style="1" customWidth="1"/>
    <col min="5" max="5" width="2.25" style="1" customWidth="1"/>
    <col min="6" max="6" width="9.75" style="1" customWidth="1"/>
    <col min="7" max="8" width="1.5" style="1" customWidth="1"/>
    <col min="9" max="9" width="0.75" style="1" customWidth="1"/>
    <col min="10" max="10" width="9" style="1" customWidth="1"/>
    <col min="11" max="11" width="2.25" style="1" customWidth="1"/>
    <col min="12" max="14" width="13.5" style="1" customWidth="1"/>
    <col min="15" max="16" width="9" style="1"/>
    <col min="17" max="18" width="11" style="1" bestFit="1" customWidth="1"/>
    <col min="19" max="19" width="15.125" style="1" bestFit="1" customWidth="1"/>
    <col min="20" max="16384" width="9" style="1"/>
  </cols>
  <sheetData>
    <row r="1" spans="2:19" ht="18.75" customHeight="1">
      <c r="B1" s="62" t="s">
        <v>110</v>
      </c>
      <c r="C1" s="62"/>
      <c r="D1" s="62"/>
      <c r="E1" s="62"/>
      <c r="F1" s="62"/>
      <c r="G1" s="62"/>
      <c r="H1" s="62"/>
      <c r="I1" s="62"/>
      <c r="J1" s="62"/>
      <c r="K1" s="62"/>
      <c r="L1" s="62"/>
      <c r="M1" s="62"/>
      <c r="N1" s="62"/>
    </row>
    <row r="2" spans="2:19" ht="18.75" customHeight="1">
      <c r="B2" s="6"/>
      <c r="C2" s="6"/>
      <c r="D2" s="6"/>
      <c r="E2" s="6"/>
      <c r="F2" s="6"/>
      <c r="G2" s="6"/>
      <c r="H2" s="6"/>
      <c r="I2" s="6"/>
      <c r="J2" s="6"/>
      <c r="K2" s="6"/>
      <c r="L2" s="6"/>
      <c r="M2" s="6"/>
      <c r="N2" s="6"/>
    </row>
    <row r="3" spans="2:19" ht="18.75" customHeight="1">
      <c r="B3" s="98" t="str">
        <f>"変更後"&amp;P8&amp;"年間の予算書"</f>
        <v>変更後3年間の予算書</v>
      </c>
      <c r="C3" s="98"/>
      <c r="D3" s="98"/>
      <c r="E3" s="98"/>
      <c r="F3" s="98"/>
      <c r="G3" s="98"/>
      <c r="H3" s="98"/>
      <c r="I3" s="98"/>
      <c r="J3" s="98"/>
      <c r="K3" s="98"/>
      <c r="L3" s="98"/>
      <c r="M3" s="98"/>
      <c r="N3" s="98"/>
    </row>
    <row r="4" spans="2:19" ht="18.75" customHeight="1">
      <c r="B4" s="6"/>
      <c r="C4" s="6"/>
      <c r="D4" s="6"/>
      <c r="E4" s="6"/>
      <c r="F4" s="6"/>
      <c r="G4" s="6"/>
      <c r="H4" s="6"/>
      <c r="I4" s="6"/>
      <c r="J4" s="6"/>
      <c r="K4" s="6"/>
      <c r="L4" s="6"/>
      <c r="M4" s="6"/>
      <c r="N4" s="6"/>
    </row>
    <row r="5" spans="2:19" ht="18.75" customHeight="1">
      <c r="B5" s="6" t="s">
        <v>1</v>
      </c>
      <c r="C5" s="6"/>
      <c r="D5" s="6"/>
      <c r="E5" s="6"/>
      <c r="F5" s="6"/>
      <c r="G5" s="6"/>
      <c r="H5" s="6"/>
      <c r="I5" s="6"/>
      <c r="J5" s="6"/>
      <c r="K5" s="6"/>
      <c r="L5" s="6"/>
      <c r="M5" s="6"/>
      <c r="N5" s="28" t="s">
        <v>22</v>
      </c>
    </row>
    <row r="6" spans="2:19" ht="18.75" customHeight="1">
      <c r="B6" s="104" t="s">
        <v>2</v>
      </c>
      <c r="C6" s="105"/>
      <c r="D6" s="115" t="s">
        <v>113</v>
      </c>
      <c r="E6" s="115"/>
      <c r="F6" s="115"/>
      <c r="G6" s="114"/>
      <c r="H6" s="113" t="s">
        <v>115</v>
      </c>
      <c r="I6" s="114"/>
      <c r="J6" s="79" t="str">
        <f>Q8&amp;"か月"</f>
        <v>3か月</v>
      </c>
      <c r="K6" s="124" t="s">
        <v>116</v>
      </c>
      <c r="L6" s="125"/>
      <c r="M6" s="110" t="s">
        <v>111</v>
      </c>
      <c r="N6" s="99" t="s">
        <v>112</v>
      </c>
      <c r="P6" s="6" t="s">
        <v>0</v>
      </c>
      <c r="Q6" s="6" t="s">
        <v>17</v>
      </c>
      <c r="R6" s="6" t="s">
        <v>56</v>
      </c>
      <c r="S6" s="6" t="s">
        <v>108</v>
      </c>
    </row>
    <row r="7" spans="2:19" ht="18.75" customHeight="1">
      <c r="B7" s="106"/>
      <c r="C7" s="107"/>
      <c r="D7" s="126" t="s">
        <v>118</v>
      </c>
      <c r="E7" s="127"/>
      <c r="F7" s="63">
        <v>45566</v>
      </c>
      <c r="G7" s="109" t="s">
        <v>117</v>
      </c>
      <c r="H7" s="108"/>
      <c r="I7" s="116">
        <v>45657</v>
      </c>
      <c r="J7" s="117"/>
      <c r="K7" s="122" t="s">
        <v>21</v>
      </c>
      <c r="L7" s="123"/>
      <c r="M7" s="110"/>
      <c r="N7" s="100"/>
      <c r="P7" s="6"/>
      <c r="Q7" s="6"/>
      <c r="R7" s="6"/>
      <c r="S7" s="6"/>
    </row>
    <row r="8" spans="2:19" ht="18.75" customHeight="1">
      <c r="B8" s="108"/>
      <c r="C8" s="109"/>
      <c r="D8" s="78" t="s">
        <v>119</v>
      </c>
      <c r="E8" s="128" t="s">
        <v>120</v>
      </c>
      <c r="F8" s="129"/>
      <c r="G8" s="130"/>
      <c r="H8" s="128" t="s">
        <v>121</v>
      </c>
      <c r="I8" s="129"/>
      <c r="J8" s="129"/>
      <c r="K8" s="130"/>
      <c r="L8" s="78" t="s">
        <v>122</v>
      </c>
      <c r="M8" s="110"/>
      <c r="N8" s="101"/>
      <c r="P8" s="96">
        <f>IF(Q8&gt;=6,2,3)</f>
        <v>3</v>
      </c>
      <c r="Q8" s="97">
        <f>DATEDIF(F7,I7,"m")+1</f>
        <v>3</v>
      </c>
      <c r="R8" s="97">
        <f>DATEDIF(F7,I7,"d")+1</f>
        <v>92</v>
      </c>
      <c r="S8" s="96" t="s">
        <v>65</v>
      </c>
    </row>
    <row r="9" spans="2:19" ht="18.75" customHeight="1">
      <c r="B9" s="111" t="s">
        <v>123</v>
      </c>
      <c r="C9" s="112"/>
      <c r="D9" s="77">
        <f>D10+D11+D12+D13+D14</f>
        <v>0</v>
      </c>
      <c r="E9" s="103">
        <f>初年度・明細!F13</f>
        <v>0</v>
      </c>
      <c r="F9" s="103"/>
      <c r="G9" s="103"/>
      <c r="H9" s="103">
        <f>E9-D9</f>
        <v>0</v>
      </c>
      <c r="I9" s="103"/>
      <c r="J9" s="103"/>
      <c r="K9" s="103"/>
      <c r="L9" s="80"/>
      <c r="M9" s="74">
        <f>次年度・明細!F13</f>
        <v>0</v>
      </c>
      <c r="N9" s="75">
        <f>IF($Q$8&gt;5,"－",次々年度・明細!F13)</f>
        <v>0</v>
      </c>
      <c r="P9" s="96"/>
      <c r="Q9" s="96"/>
      <c r="R9" s="96"/>
      <c r="S9" s="96" t="s">
        <v>69</v>
      </c>
    </row>
    <row r="10" spans="2:19" ht="18.75" customHeight="1">
      <c r="B10" s="83"/>
      <c r="C10" s="84" t="s">
        <v>3</v>
      </c>
      <c r="D10" s="81"/>
      <c r="E10" s="102">
        <f>初年度・明細!F14</f>
        <v>0</v>
      </c>
      <c r="F10" s="102"/>
      <c r="G10" s="102"/>
      <c r="H10" s="102">
        <f t="shared" ref="H10:H18" si="0">E10-D10</f>
        <v>0</v>
      </c>
      <c r="I10" s="102"/>
      <c r="J10" s="102"/>
      <c r="K10" s="102"/>
      <c r="L10" s="81"/>
      <c r="M10" s="87">
        <f>次年度・明細!F14</f>
        <v>0</v>
      </c>
      <c r="N10" s="88">
        <f>IF($Q$8&gt;5,"－",次々年度・明細!F14)</f>
        <v>0</v>
      </c>
      <c r="P10" s="96"/>
      <c r="Q10" s="96"/>
      <c r="R10" s="96"/>
      <c r="S10" s="96" t="s">
        <v>70</v>
      </c>
    </row>
    <row r="11" spans="2:19" ht="18.75" customHeight="1">
      <c r="B11" s="83"/>
      <c r="C11" s="84" t="s">
        <v>4</v>
      </c>
      <c r="D11" s="81"/>
      <c r="E11" s="102">
        <f>初年度・明細!F18</f>
        <v>0</v>
      </c>
      <c r="F11" s="102"/>
      <c r="G11" s="102"/>
      <c r="H11" s="102">
        <f t="shared" si="0"/>
        <v>0</v>
      </c>
      <c r="I11" s="102"/>
      <c r="J11" s="102"/>
      <c r="K11" s="102"/>
      <c r="L11" s="81"/>
      <c r="M11" s="86">
        <f>次年度・明細!F18</f>
        <v>0</v>
      </c>
      <c r="N11" s="88">
        <f>IF($Q$8&gt;5,"－",次々年度・明細!F18)</f>
        <v>0</v>
      </c>
      <c r="P11" s="96"/>
      <c r="Q11" s="96"/>
      <c r="R11" s="96"/>
      <c r="S11" s="96" t="s">
        <v>72</v>
      </c>
    </row>
    <row r="12" spans="2:19" ht="18.75" customHeight="1">
      <c r="B12" s="83"/>
      <c r="C12" s="84" t="s">
        <v>124</v>
      </c>
      <c r="D12" s="81"/>
      <c r="E12" s="102">
        <f>初年度・明細!F21</f>
        <v>0</v>
      </c>
      <c r="F12" s="102"/>
      <c r="G12" s="102"/>
      <c r="H12" s="102">
        <f t="shared" si="0"/>
        <v>0</v>
      </c>
      <c r="I12" s="102"/>
      <c r="J12" s="102"/>
      <c r="K12" s="102"/>
      <c r="L12" s="81"/>
      <c r="M12" s="86">
        <f>次年度・明細!F21</f>
        <v>0</v>
      </c>
      <c r="N12" s="88">
        <f>IF($Q$8&gt;5,"－",次々年度・明細!F21)</f>
        <v>0</v>
      </c>
      <c r="P12" s="96"/>
      <c r="Q12" s="96"/>
      <c r="R12" s="96"/>
      <c r="S12" s="96" t="s">
        <v>71</v>
      </c>
    </row>
    <row r="13" spans="2:19" ht="18.75" customHeight="1">
      <c r="B13" s="83"/>
      <c r="C13" s="84" t="s">
        <v>125</v>
      </c>
      <c r="D13" s="81"/>
      <c r="E13" s="102">
        <f>初年度・明細!F22</f>
        <v>0</v>
      </c>
      <c r="F13" s="102"/>
      <c r="G13" s="102"/>
      <c r="H13" s="102">
        <f t="shared" si="0"/>
        <v>0</v>
      </c>
      <c r="I13" s="102"/>
      <c r="J13" s="102"/>
      <c r="K13" s="102"/>
      <c r="L13" s="81"/>
      <c r="M13" s="86">
        <f>次年度・明細!F22</f>
        <v>0</v>
      </c>
      <c r="N13" s="88">
        <f>IF($Q$8&gt;5,"－",次々年度・明細!F22)</f>
        <v>0</v>
      </c>
      <c r="P13" s="96"/>
      <c r="Q13" s="96"/>
      <c r="R13" s="96"/>
      <c r="S13" s="96" t="s">
        <v>73</v>
      </c>
    </row>
    <row r="14" spans="2:19" ht="18.75" customHeight="1">
      <c r="B14" s="85"/>
      <c r="C14" s="84" t="s">
        <v>126</v>
      </c>
      <c r="D14" s="81"/>
      <c r="E14" s="102">
        <f>初年度・明細!F23</f>
        <v>0</v>
      </c>
      <c r="F14" s="102"/>
      <c r="G14" s="102"/>
      <c r="H14" s="102">
        <f t="shared" si="0"/>
        <v>0</v>
      </c>
      <c r="I14" s="102"/>
      <c r="J14" s="102"/>
      <c r="K14" s="102"/>
      <c r="L14" s="81"/>
      <c r="M14" s="86">
        <f>次年度・明細!F23</f>
        <v>0</v>
      </c>
      <c r="N14" s="88">
        <f>IF($Q$8&gt;5,"－",次々年度・明細!F23)</f>
        <v>0</v>
      </c>
      <c r="P14" s="96"/>
      <c r="Q14" s="96"/>
      <c r="R14" s="96"/>
      <c r="S14" s="96" t="s">
        <v>74</v>
      </c>
    </row>
    <row r="15" spans="2:19">
      <c r="B15" s="118" t="s">
        <v>127</v>
      </c>
      <c r="C15" s="119"/>
      <c r="D15" s="80"/>
      <c r="E15" s="103">
        <f>初年度・明細!F24</f>
        <v>0</v>
      </c>
      <c r="F15" s="103"/>
      <c r="G15" s="103"/>
      <c r="H15" s="103">
        <f t="shared" si="0"/>
        <v>0</v>
      </c>
      <c r="I15" s="103"/>
      <c r="J15" s="103"/>
      <c r="K15" s="103"/>
      <c r="L15" s="80"/>
      <c r="M15" s="77">
        <f>次年度・明細!F24</f>
        <v>0</v>
      </c>
      <c r="N15" s="89">
        <f>IF($Q$8&gt;5,"－",次々年度・明細!F24)</f>
        <v>0</v>
      </c>
      <c r="P15" s="96"/>
      <c r="Q15" s="96"/>
      <c r="R15" s="96"/>
      <c r="S15" s="96" t="s">
        <v>75</v>
      </c>
    </row>
    <row r="16" spans="2:19" ht="18.75" customHeight="1">
      <c r="B16" s="118" t="s">
        <v>6</v>
      </c>
      <c r="C16" s="119"/>
      <c r="D16" s="80"/>
      <c r="E16" s="103">
        <f>初年度・明細!F27</f>
        <v>0</v>
      </c>
      <c r="F16" s="103"/>
      <c r="G16" s="103"/>
      <c r="H16" s="103">
        <f t="shared" si="0"/>
        <v>0</v>
      </c>
      <c r="I16" s="103"/>
      <c r="J16" s="103"/>
      <c r="K16" s="103"/>
      <c r="L16" s="80"/>
      <c r="M16" s="77">
        <f>次年度・明細!F27</f>
        <v>0</v>
      </c>
      <c r="N16" s="89">
        <f>IF($Q$8&gt;5,"－",次々年度・明細!F27)</f>
        <v>0</v>
      </c>
      <c r="P16" s="96"/>
      <c r="Q16" s="96"/>
      <c r="R16" s="96"/>
      <c r="S16" s="96" t="s">
        <v>76</v>
      </c>
    </row>
    <row r="17" spans="2:19" ht="18.75" customHeight="1">
      <c r="B17" s="118" t="s">
        <v>7</v>
      </c>
      <c r="C17" s="119"/>
      <c r="D17" s="80"/>
      <c r="E17" s="103">
        <f>初年度・明細!F28</f>
        <v>0</v>
      </c>
      <c r="F17" s="103"/>
      <c r="G17" s="103"/>
      <c r="H17" s="103">
        <f t="shared" si="0"/>
        <v>0</v>
      </c>
      <c r="I17" s="103"/>
      <c r="J17" s="103"/>
      <c r="K17" s="103"/>
      <c r="L17" s="80"/>
      <c r="M17" s="77">
        <f>次年度・明細!F28</f>
        <v>0</v>
      </c>
      <c r="N17" s="89">
        <f>IF($Q$8&gt;5,"－",次々年度・明細!F28)</f>
        <v>0</v>
      </c>
      <c r="P17" s="96"/>
      <c r="Q17" s="96"/>
      <c r="R17" s="96"/>
      <c r="S17" s="96" t="s">
        <v>107</v>
      </c>
    </row>
    <row r="18" spans="2:19" ht="18.75" customHeight="1">
      <c r="B18" s="118" t="s">
        <v>8</v>
      </c>
      <c r="C18" s="119"/>
      <c r="D18" s="80"/>
      <c r="E18" s="103">
        <f>初年度・明細!F29</f>
        <v>0</v>
      </c>
      <c r="F18" s="103"/>
      <c r="G18" s="103"/>
      <c r="H18" s="103">
        <f t="shared" si="0"/>
        <v>0</v>
      </c>
      <c r="I18" s="103"/>
      <c r="J18" s="103"/>
      <c r="K18" s="103"/>
      <c r="L18" s="80"/>
      <c r="M18" s="77">
        <f>次年度・明細!F29</f>
        <v>0</v>
      </c>
      <c r="N18" s="89">
        <f>IF($Q$8&gt;5,"－",次々年度・明細!F29)</f>
        <v>0</v>
      </c>
    </row>
    <row r="19" spans="2:19" ht="18.75" customHeight="1">
      <c r="B19" s="120" t="s">
        <v>9</v>
      </c>
      <c r="C19" s="121"/>
      <c r="D19" s="86">
        <f>D9+D15+D16+D17+D18</f>
        <v>0</v>
      </c>
      <c r="E19" s="102">
        <f t="shared" ref="E19:K19" si="1">E9+E15+E16+E17+E18</f>
        <v>0</v>
      </c>
      <c r="F19" s="102">
        <f t="shared" si="1"/>
        <v>0</v>
      </c>
      <c r="G19" s="102">
        <f t="shared" si="1"/>
        <v>0</v>
      </c>
      <c r="H19" s="102">
        <f>H9+H15+H16+H17+H18</f>
        <v>0</v>
      </c>
      <c r="I19" s="102">
        <f t="shared" si="1"/>
        <v>0</v>
      </c>
      <c r="J19" s="102">
        <f t="shared" si="1"/>
        <v>0</v>
      </c>
      <c r="K19" s="102">
        <f t="shared" si="1"/>
        <v>0</v>
      </c>
      <c r="L19" s="86"/>
      <c r="M19" s="90">
        <f t="shared" ref="M19" si="2">M9+M15+M16+M17+M18</f>
        <v>0</v>
      </c>
      <c r="N19" s="91">
        <f>IF($Q$8&gt;5,"－",N9+N15+N16+N17+N18)</f>
        <v>0</v>
      </c>
    </row>
    <row r="20" spans="2:19" ht="18.75" customHeight="1">
      <c r="B20" s="6"/>
      <c r="C20" s="6"/>
      <c r="D20" s="6"/>
      <c r="E20" s="6"/>
      <c r="F20" s="6"/>
      <c r="G20" s="6"/>
      <c r="H20" s="6"/>
      <c r="I20" s="6"/>
      <c r="J20" s="6"/>
      <c r="K20" s="6"/>
      <c r="L20" s="6"/>
      <c r="M20" s="6"/>
      <c r="N20" s="6"/>
    </row>
    <row r="21" spans="2:19" ht="18.75" customHeight="1">
      <c r="B21" s="6" t="s">
        <v>10</v>
      </c>
      <c r="C21" s="6"/>
      <c r="D21" s="6"/>
      <c r="E21" s="6"/>
      <c r="F21" s="6"/>
      <c r="G21" s="6"/>
      <c r="H21" s="6"/>
      <c r="I21" s="6"/>
      <c r="J21" s="6"/>
      <c r="K21" s="6"/>
      <c r="L21" s="6"/>
      <c r="M21" s="6"/>
      <c r="N21" s="28" t="s">
        <v>22</v>
      </c>
    </row>
    <row r="22" spans="2:19" ht="18.75" customHeight="1">
      <c r="B22" s="136" t="s">
        <v>2</v>
      </c>
      <c r="C22" s="137"/>
      <c r="D22" s="115" t="s">
        <v>16</v>
      </c>
      <c r="E22" s="115"/>
      <c r="F22" s="115"/>
      <c r="G22" s="114"/>
      <c r="H22" s="113" t="s">
        <v>114</v>
      </c>
      <c r="I22" s="114"/>
      <c r="J22" s="79" t="str">
        <f>J6</f>
        <v>3か月</v>
      </c>
      <c r="K22" s="124" t="s">
        <v>116</v>
      </c>
      <c r="L22" s="125"/>
      <c r="M22" s="99" t="s">
        <v>111</v>
      </c>
      <c r="N22" s="99" t="s">
        <v>112</v>
      </c>
    </row>
    <row r="23" spans="2:19" ht="18.75" customHeight="1">
      <c r="B23" s="138"/>
      <c r="C23" s="139"/>
      <c r="D23" s="126" t="s">
        <v>118</v>
      </c>
      <c r="E23" s="127"/>
      <c r="F23" s="76">
        <f>F7</f>
        <v>45566</v>
      </c>
      <c r="G23" s="109" t="s">
        <v>117</v>
      </c>
      <c r="H23" s="108"/>
      <c r="I23" s="134">
        <f>I7</f>
        <v>45657</v>
      </c>
      <c r="J23" s="135"/>
      <c r="K23" s="122" t="s">
        <v>21</v>
      </c>
      <c r="L23" s="123"/>
      <c r="M23" s="100"/>
      <c r="N23" s="100"/>
    </row>
    <row r="24" spans="2:19" ht="18.75" customHeight="1">
      <c r="B24" s="140"/>
      <c r="C24" s="141"/>
      <c r="D24" s="78" t="s">
        <v>119</v>
      </c>
      <c r="E24" s="128" t="s">
        <v>120</v>
      </c>
      <c r="F24" s="129"/>
      <c r="G24" s="130"/>
      <c r="H24" s="128" t="s">
        <v>121</v>
      </c>
      <c r="I24" s="129"/>
      <c r="J24" s="129"/>
      <c r="K24" s="130"/>
      <c r="L24" s="78" t="s">
        <v>122</v>
      </c>
      <c r="M24" s="101"/>
      <c r="N24" s="101"/>
    </row>
    <row r="25" spans="2:19" ht="18.75" customHeight="1">
      <c r="B25" s="118" t="s">
        <v>128</v>
      </c>
      <c r="C25" s="119"/>
      <c r="D25" s="82"/>
      <c r="E25" s="131">
        <f>初年度・明細!F34</f>
        <v>0</v>
      </c>
      <c r="F25" s="132"/>
      <c r="G25" s="133"/>
      <c r="H25" s="131">
        <f>E25-D25</f>
        <v>0</v>
      </c>
      <c r="I25" s="132"/>
      <c r="J25" s="132"/>
      <c r="K25" s="133"/>
      <c r="L25" s="82"/>
      <c r="M25" s="92">
        <f>次年度・明細!F34</f>
        <v>0</v>
      </c>
      <c r="N25" s="93">
        <f>IF($Q$8&gt;5,"－",次々年度・明細!F34)</f>
        <v>0</v>
      </c>
    </row>
    <row r="26" spans="2:19" ht="18.75" customHeight="1">
      <c r="B26" s="118" t="s">
        <v>129</v>
      </c>
      <c r="C26" s="119"/>
      <c r="D26" s="82"/>
      <c r="E26" s="131">
        <f>初年度・明細!F45</f>
        <v>0</v>
      </c>
      <c r="F26" s="132"/>
      <c r="G26" s="133"/>
      <c r="H26" s="131">
        <f t="shared" ref="H26:H32" si="3">E26-D26</f>
        <v>0</v>
      </c>
      <c r="I26" s="132"/>
      <c r="J26" s="132"/>
      <c r="K26" s="133"/>
      <c r="L26" s="82"/>
      <c r="M26" s="92">
        <f>次年度・明細!F45</f>
        <v>0</v>
      </c>
      <c r="N26" s="93">
        <f>IF($Q$8&gt;5,"－",次々年度・明細!F45)</f>
        <v>0</v>
      </c>
    </row>
    <row r="27" spans="2:19" ht="18.75" customHeight="1">
      <c r="B27" s="111" t="s">
        <v>11</v>
      </c>
      <c r="C27" s="112"/>
      <c r="D27" s="92">
        <f>D28+D29</f>
        <v>0</v>
      </c>
      <c r="E27" s="131">
        <f>初年度・明細!F46</f>
        <v>0</v>
      </c>
      <c r="F27" s="132"/>
      <c r="G27" s="133"/>
      <c r="H27" s="131">
        <f t="shared" si="3"/>
        <v>0</v>
      </c>
      <c r="I27" s="132"/>
      <c r="J27" s="132"/>
      <c r="K27" s="133"/>
      <c r="L27" s="82"/>
      <c r="M27" s="74">
        <f>次年度・明細!F46</f>
        <v>0</v>
      </c>
      <c r="N27" s="75">
        <f>IF($Q$8&gt;5,"－",次々年度・明細!F46)</f>
        <v>0</v>
      </c>
    </row>
    <row r="28" spans="2:19" ht="18.75" customHeight="1">
      <c r="B28" s="83"/>
      <c r="C28" s="84" t="s">
        <v>11</v>
      </c>
      <c r="D28" s="81"/>
      <c r="E28" s="102">
        <f>初年度・明細!F47</f>
        <v>0</v>
      </c>
      <c r="F28" s="102"/>
      <c r="G28" s="102"/>
      <c r="H28" s="102">
        <f t="shared" si="3"/>
        <v>0</v>
      </c>
      <c r="I28" s="102"/>
      <c r="J28" s="102"/>
      <c r="K28" s="102"/>
      <c r="L28" s="81"/>
      <c r="M28" s="86">
        <f>次年度・明細!F47</f>
        <v>0</v>
      </c>
      <c r="N28" s="88">
        <f>IF($Q$8&gt;5,"－",次々年度・明細!F47)</f>
        <v>0</v>
      </c>
    </row>
    <row r="29" spans="2:19" ht="18.75" customHeight="1">
      <c r="B29" s="85"/>
      <c r="C29" s="84" t="s">
        <v>12</v>
      </c>
      <c r="D29" s="81"/>
      <c r="E29" s="102">
        <f>初年度・明細!F48</f>
        <v>0</v>
      </c>
      <c r="F29" s="102"/>
      <c r="G29" s="102"/>
      <c r="H29" s="102">
        <f t="shared" si="3"/>
        <v>0</v>
      </c>
      <c r="I29" s="102"/>
      <c r="J29" s="102"/>
      <c r="K29" s="102"/>
      <c r="L29" s="81"/>
      <c r="M29" s="86">
        <f>次年度・明細!F48</f>
        <v>0</v>
      </c>
      <c r="N29" s="88">
        <f>IF($Q$8&gt;5,"－",次々年度・明細!F48)</f>
        <v>0</v>
      </c>
    </row>
    <row r="30" spans="2:19" ht="18.75" customHeight="1">
      <c r="B30" s="118" t="s">
        <v>13</v>
      </c>
      <c r="C30" s="119"/>
      <c r="D30" s="82"/>
      <c r="E30" s="131">
        <f>初年度・明細!F49</f>
        <v>0</v>
      </c>
      <c r="F30" s="132"/>
      <c r="G30" s="133"/>
      <c r="H30" s="131">
        <f t="shared" si="3"/>
        <v>0</v>
      </c>
      <c r="I30" s="132"/>
      <c r="J30" s="132"/>
      <c r="K30" s="133"/>
      <c r="L30" s="82"/>
      <c r="M30" s="92">
        <f>次年度・明細!F49</f>
        <v>0</v>
      </c>
      <c r="N30" s="93">
        <f>IF($Q$8&gt;5,"－",次々年度・明細!F49)</f>
        <v>0</v>
      </c>
    </row>
    <row r="31" spans="2:19" ht="18.75" customHeight="1">
      <c r="B31" s="118" t="s">
        <v>14</v>
      </c>
      <c r="C31" s="119"/>
      <c r="D31" s="82"/>
      <c r="E31" s="131">
        <f>初年度・明細!F50</f>
        <v>0</v>
      </c>
      <c r="F31" s="132"/>
      <c r="G31" s="133"/>
      <c r="H31" s="131">
        <f t="shared" si="3"/>
        <v>0</v>
      </c>
      <c r="I31" s="132"/>
      <c r="J31" s="132"/>
      <c r="K31" s="133"/>
      <c r="L31" s="82"/>
      <c r="M31" s="92">
        <f>次年度・明細!F50</f>
        <v>0</v>
      </c>
      <c r="N31" s="93">
        <f>IF($Q$8&gt;5,"－",次々年度・明細!F50)</f>
        <v>0</v>
      </c>
    </row>
    <row r="32" spans="2:19" ht="18.75" customHeight="1">
      <c r="B32" s="118" t="s">
        <v>15</v>
      </c>
      <c r="C32" s="119"/>
      <c r="D32" s="92">
        <f>D19-D25-D26-D27-D30-D31</f>
        <v>0</v>
      </c>
      <c r="E32" s="131">
        <f>初年度・明細!F51</f>
        <v>0</v>
      </c>
      <c r="F32" s="132"/>
      <c r="G32" s="133"/>
      <c r="H32" s="131">
        <f t="shared" si="3"/>
        <v>0</v>
      </c>
      <c r="I32" s="132"/>
      <c r="J32" s="132"/>
      <c r="K32" s="133"/>
      <c r="L32" s="82"/>
      <c r="M32" s="92">
        <f>次年度・明細!F51</f>
        <v>0</v>
      </c>
      <c r="N32" s="93">
        <f>IF($Q$8&gt;5,"－",次々年度・明細!F51)</f>
        <v>0</v>
      </c>
    </row>
    <row r="33" spans="2:14" ht="18.75" customHeight="1">
      <c r="B33" s="120" t="s">
        <v>9</v>
      </c>
      <c r="C33" s="121"/>
      <c r="D33" s="86">
        <f>D25+D26+D27+D30+D31+D32</f>
        <v>0</v>
      </c>
      <c r="E33" s="102">
        <f t="shared" ref="E33:K33" si="4">E25+E26+E27+E30+E31+E32</f>
        <v>0</v>
      </c>
      <c r="F33" s="102">
        <f t="shared" si="4"/>
        <v>0</v>
      </c>
      <c r="G33" s="102">
        <f t="shared" si="4"/>
        <v>0</v>
      </c>
      <c r="H33" s="102">
        <f t="shared" si="4"/>
        <v>0</v>
      </c>
      <c r="I33" s="102">
        <f t="shared" si="4"/>
        <v>0</v>
      </c>
      <c r="J33" s="102">
        <f t="shared" si="4"/>
        <v>0</v>
      </c>
      <c r="K33" s="102">
        <f t="shared" si="4"/>
        <v>0</v>
      </c>
      <c r="L33" s="86"/>
      <c r="M33" s="94">
        <f>M25+M26+M27+M30+M31+M32</f>
        <v>0</v>
      </c>
      <c r="N33" s="95">
        <f>IF($Q$8&gt;5,"－",N25+N26+N27+N30+N31+N32)</f>
        <v>0</v>
      </c>
    </row>
    <row r="36" spans="2:14" ht="18.75" customHeight="1">
      <c r="B36" s="1" t="s">
        <v>23</v>
      </c>
    </row>
    <row r="37" spans="2:14" ht="18.75" customHeight="1">
      <c r="B37" s="1" t="s">
        <v>130</v>
      </c>
    </row>
    <row r="38" spans="2:14" ht="18.75" customHeight="1">
      <c r="B38" s="1" t="s">
        <v>106</v>
      </c>
    </row>
    <row r="39" spans="2:14" ht="18.75" customHeight="1">
      <c r="B39" s="1" t="s">
        <v>131</v>
      </c>
    </row>
    <row r="40" spans="2:14" ht="18.75" customHeight="1">
      <c r="B40" s="1" t="s">
        <v>152</v>
      </c>
    </row>
    <row r="41" spans="2:14" ht="18.75" customHeight="1">
      <c r="B41" s="1" t="s">
        <v>153</v>
      </c>
    </row>
  </sheetData>
  <sheetProtection sheet="1" formatCells="0" formatColumns="0" formatRows="0" insertColumns="0" insertRows="0" insertHyperlinks="0" deleteColumns="0" deleteRows="0" selectLockedCells="1" sort="0" autoFilter="0" pivotTables="0"/>
  <mergeCells count="78">
    <mergeCell ref="E32:G32"/>
    <mergeCell ref="H32:K32"/>
    <mergeCell ref="E33:G33"/>
    <mergeCell ref="H33:K33"/>
    <mergeCell ref="B22:C24"/>
    <mergeCell ref="E24:G24"/>
    <mergeCell ref="H24:K24"/>
    <mergeCell ref="E29:G29"/>
    <mergeCell ref="H29:K29"/>
    <mergeCell ref="E30:G30"/>
    <mergeCell ref="H30:K30"/>
    <mergeCell ref="E31:G31"/>
    <mergeCell ref="H31:K31"/>
    <mergeCell ref="E26:G26"/>
    <mergeCell ref="H26:K26"/>
    <mergeCell ref="E27:G27"/>
    <mergeCell ref="H27:K27"/>
    <mergeCell ref="E28:G28"/>
    <mergeCell ref="H28:K28"/>
    <mergeCell ref="D23:E23"/>
    <mergeCell ref="G23:H23"/>
    <mergeCell ref="I23:J23"/>
    <mergeCell ref="K23:L23"/>
    <mergeCell ref="E25:G25"/>
    <mergeCell ref="H25:K25"/>
    <mergeCell ref="E18:G18"/>
    <mergeCell ref="H18:K18"/>
    <mergeCell ref="E19:G19"/>
    <mergeCell ref="H19:K19"/>
    <mergeCell ref="D22:G22"/>
    <mergeCell ref="H22:I22"/>
    <mergeCell ref="K22:L22"/>
    <mergeCell ref="H14:K14"/>
    <mergeCell ref="B15:C15"/>
    <mergeCell ref="E16:G16"/>
    <mergeCell ref="H16:K16"/>
    <mergeCell ref="E17:G17"/>
    <mergeCell ref="H17:K17"/>
    <mergeCell ref="K7:L7"/>
    <mergeCell ref="K6:L6"/>
    <mergeCell ref="B16:C16"/>
    <mergeCell ref="B17:C17"/>
    <mergeCell ref="B18:C18"/>
    <mergeCell ref="G7:H7"/>
    <mergeCell ref="D7:E7"/>
    <mergeCell ref="E8:G8"/>
    <mergeCell ref="H8:K8"/>
    <mergeCell ref="E9:G9"/>
    <mergeCell ref="H9:K9"/>
    <mergeCell ref="E10:G10"/>
    <mergeCell ref="H10:K10"/>
    <mergeCell ref="E11:G11"/>
    <mergeCell ref="H11:K11"/>
    <mergeCell ref="E14:G14"/>
    <mergeCell ref="B31:C31"/>
    <mergeCell ref="B32:C32"/>
    <mergeCell ref="B33:C33"/>
    <mergeCell ref="B19:C19"/>
    <mergeCell ref="B25:C25"/>
    <mergeCell ref="B26:C26"/>
    <mergeCell ref="B27:C27"/>
    <mergeCell ref="B30:C30"/>
    <mergeCell ref="B3:N3"/>
    <mergeCell ref="M22:M24"/>
    <mergeCell ref="N22:N24"/>
    <mergeCell ref="E12:G12"/>
    <mergeCell ref="H12:K12"/>
    <mergeCell ref="E13:G13"/>
    <mergeCell ref="H13:K13"/>
    <mergeCell ref="E15:G15"/>
    <mergeCell ref="H15:K15"/>
    <mergeCell ref="B6:C8"/>
    <mergeCell ref="N6:N8"/>
    <mergeCell ref="M6:M8"/>
    <mergeCell ref="B9:C9"/>
    <mergeCell ref="H6:I6"/>
    <mergeCell ref="D6:G6"/>
    <mergeCell ref="I7:J7"/>
  </mergeCells>
  <phoneticPr fontId="2"/>
  <conditionalFormatting sqref="F7 I7">
    <cfRule type="containsBlanks" dxfId="68" priority="21">
      <formula>LEN(TRIM(F7))=0</formula>
    </cfRule>
  </conditionalFormatting>
  <conditionalFormatting sqref="F23 I23">
    <cfRule type="containsBlanks" dxfId="67" priority="11">
      <formula>LEN(TRIM(F23))=0</formula>
    </cfRule>
  </conditionalFormatting>
  <conditionalFormatting sqref="D9:D18">
    <cfRule type="containsBlanks" dxfId="66" priority="10">
      <formula>LEN(TRIM(D9))=0</formula>
    </cfRule>
  </conditionalFormatting>
  <conditionalFormatting sqref="D25:D32">
    <cfRule type="containsBlanks" dxfId="65" priority="9">
      <formula>LEN(TRIM(D25))=0</formula>
    </cfRule>
  </conditionalFormatting>
  <conditionalFormatting sqref="L25:L32">
    <cfRule type="expression" dxfId="64" priority="3">
      <formula>$H25&lt;&gt;0</formula>
    </cfRule>
  </conditionalFormatting>
  <conditionalFormatting sqref="L9:L18">
    <cfRule type="expression" dxfId="63" priority="2">
      <formula>$H9&lt;&gt;0</formula>
    </cfRule>
  </conditionalFormatting>
  <dataValidations count="1">
    <dataValidation imeMode="off" allowBlank="1" showInputMessage="1" showErrorMessage="1" sqref="F7 I7 I23 F23" xr:uid="{00000000-0002-0000-0000-000000000000}"/>
  </dataValidations>
  <pageMargins left="0.7" right="0.7" top="0.75" bottom="0.75" header="0.3" footer="0.3"/>
  <pageSetup paperSize="9" scale="79" fitToHeight="0" orientation="portrait" r:id="rId1"/>
  <colBreaks count="1" manualBreakCount="1">
    <brk id="14"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J22"/>
  <sheetViews>
    <sheetView zoomScaleNormal="100" zoomScalePageLayoutView="70" workbookViewId="0">
      <selection activeCell="B33" sqref="B33:E33"/>
    </sheetView>
  </sheetViews>
  <sheetFormatPr defaultRowHeight="18.75"/>
  <cols>
    <col min="1" max="1" width="3.375" style="1" customWidth="1"/>
    <col min="2" max="4" width="20" style="1" customWidth="1"/>
    <col min="5" max="5" width="2.25" style="1" bestFit="1" customWidth="1"/>
    <col min="6" max="6" width="15.5" style="1" customWidth="1"/>
    <col min="7" max="7" width="2.25" style="1" bestFit="1" customWidth="1"/>
    <col min="8" max="8" width="9" style="1"/>
    <col min="9" max="9" width="3.375" style="1" bestFit="1" customWidth="1"/>
    <col min="10" max="10" width="45" style="1" customWidth="1"/>
    <col min="11" max="16384" width="9" style="1"/>
  </cols>
  <sheetData>
    <row r="1" spans="2:7">
      <c r="B1" s="6" t="s">
        <v>144</v>
      </c>
      <c r="C1" s="6"/>
      <c r="D1" s="6"/>
      <c r="E1" s="6"/>
      <c r="F1" s="6"/>
      <c r="G1" s="6"/>
    </row>
    <row r="2" spans="2:7">
      <c r="B2" s="6"/>
      <c r="C2" s="6"/>
      <c r="D2" s="6"/>
      <c r="E2" s="6"/>
      <c r="F2" s="6"/>
      <c r="G2" s="6"/>
    </row>
    <row r="3" spans="2:7">
      <c r="B3" s="98" t="s">
        <v>93</v>
      </c>
      <c r="C3" s="98"/>
      <c r="D3" s="98"/>
      <c r="E3" s="98"/>
      <c r="F3" s="98"/>
      <c r="G3" s="6"/>
    </row>
    <row r="4" spans="2:7">
      <c r="B4" s="6"/>
      <c r="C4" s="6"/>
      <c r="D4" s="6"/>
      <c r="E4" s="6"/>
      <c r="F4" s="6"/>
      <c r="G4" s="6"/>
    </row>
    <row r="5" spans="2:7">
      <c r="B5" s="6" t="s">
        <v>19</v>
      </c>
      <c r="C5" s="6"/>
      <c r="D5" s="6"/>
      <c r="E5" s="6"/>
      <c r="F5" s="6"/>
      <c r="G5" s="28" t="s">
        <v>146</v>
      </c>
    </row>
    <row r="6" spans="2:7" ht="18.75" customHeight="1">
      <c r="B6" s="200" t="s">
        <v>94</v>
      </c>
      <c r="C6" s="200" t="s">
        <v>95</v>
      </c>
      <c r="D6" s="200" t="s">
        <v>96</v>
      </c>
      <c r="E6" s="136" t="s">
        <v>97</v>
      </c>
      <c r="F6" s="180"/>
      <c r="G6" s="137"/>
    </row>
    <row r="7" spans="2:7" ht="18.75" customHeight="1">
      <c r="B7" s="201"/>
      <c r="C7" s="201"/>
      <c r="D7" s="201"/>
      <c r="E7" s="140"/>
      <c r="F7" s="213"/>
      <c r="G7" s="141"/>
    </row>
    <row r="8" spans="2:7" ht="37.5" customHeight="1">
      <c r="B8" s="47"/>
      <c r="C8" s="47"/>
      <c r="D8" s="48"/>
      <c r="E8" s="198">
        <f>D8*12</f>
        <v>0</v>
      </c>
      <c r="F8" s="198"/>
      <c r="G8" s="198"/>
    </row>
    <row r="9" spans="2:7" ht="37.5" customHeight="1">
      <c r="B9" s="47"/>
      <c r="C9" s="47"/>
      <c r="D9" s="48"/>
      <c r="E9" s="198">
        <f t="shared" ref="E9:E17" si="0">D9*12</f>
        <v>0</v>
      </c>
      <c r="F9" s="198"/>
      <c r="G9" s="198"/>
    </row>
    <row r="10" spans="2:7" ht="37.5" customHeight="1">
      <c r="B10" s="47"/>
      <c r="C10" s="47"/>
      <c r="D10" s="48"/>
      <c r="E10" s="198">
        <f t="shared" si="0"/>
        <v>0</v>
      </c>
      <c r="F10" s="198"/>
      <c r="G10" s="198"/>
    </row>
    <row r="11" spans="2:7" ht="37.5" customHeight="1">
      <c r="B11" s="47"/>
      <c r="C11" s="47"/>
      <c r="D11" s="48"/>
      <c r="E11" s="198">
        <f t="shared" si="0"/>
        <v>0</v>
      </c>
      <c r="F11" s="198"/>
      <c r="G11" s="198"/>
    </row>
    <row r="12" spans="2:7" ht="37.5" customHeight="1">
      <c r="B12" s="47"/>
      <c r="C12" s="47"/>
      <c r="D12" s="48"/>
      <c r="E12" s="198">
        <f t="shared" si="0"/>
        <v>0</v>
      </c>
      <c r="F12" s="198"/>
      <c r="G12" s="198"/>
    </row>
    <row r="13" spans="2:7" ht="37.5" customHeight="1">
      <c r="B13" s="47"/>
      <c r="C13" s="47"/>
      <c r="D13" s="48"/>
      <c r="E13" s="198">
        <f t="shared" si="0"/>
        <v>0</v>
      </c>
      <c r="F13" s="198"/>
      <c r="G13" s="198"/>
    </row>
    <row r="14" spans="2:7" ht="37.5" customHeight="1">
      <c r="B14" s="47"/>
      <c r="C14" s="47"/>
      <c r="D14" s="48"/>
      <c r="E14" s="198">
        <f t="shared" si="0"/>
        <v>0</v>
      </c>
      <c r="F14" s="198"/>
      <c r="G14" s="198"/>
    </row>
    <row r="15" spans="2:7" ht="37.5" customHeight="1">
      <c r="B15" s="47"/>
      <c r="C15" s="47"/>
      <c r="D15" s="48"/>
      <c r="E15" s="198">
        <f t="shared" si="0"/>
        <v>0</v>
      </c>
      <c r="F15" s="198"/>
      <c r="G15" s="198"/>
    </row>
    <row r="16" spans="2:7" ht="37.5" customHeight="1">
      <c r="B16" s="47"/>
      <c r="C16" s="47"/>
      <c r="D16" s="48"/>
      <c r="E16" s="198">
        <f t="shared" si="0"/>
        <v>0</v>
      </c>
      <c r="F16" s="198"/>
      <c r="G16" s="198"/>
    </row>
    <row r="17" spans="2:10" ht="37.5" customHeight="1">
      <c r="B17" s="47"/>
      <c r="C17" s="47"/>
      <c r="D17" s="48"/>
      <c r="E17" s="198">
        <f t="shared" si="0"/>
        <v>0</v>
      </c>
      <c r="F17" s="198"/>
      <c r="G17" s="198"/>
      <c r="I17" s="69" t="s">
        <v>150</v>
      </c>
      <c r="J17" s="68" t="s">
        <v>151</v>
      </c>
    </row>
    <row r="18" spans="2:10" ht="37.5" customHeight="1">
      <c r="B18" s="146" t="s">
        <v>9</v>
      </c>
      <c r="C18" s="146"/>
      <c r="D18" s="50">
        <f>SUM(D8:D17)</f>
        <v>0</v>
      </c>
      <c r="E18" s="199">
        <f>SUM(E8:G17)</f>
        <v>0</v>
      </c>
      <c r="F18" s="199"/>
      <c r="G18" s="199"/>
      <c r="I18" s="70"/>
    </row>
    <row r="19" spans="2:10">
      <c r="B19" s="1" t="s">
        <v>23</v>
      </c>
    </row>
    <row r="20" spans="2:10">
      <c r="B20" s="1" t="s">
        <v>145</v>
      </c>
    </row>
    <row r="21" spans="2:10">
      <c r="B21" s="197" t="s">
        <v>105</v>
      </c>
      <c r="C21" s="197"/>
      <c r="D21" s="197"/>
      <c r="E21" s="197"/>
      <c r="F21" s="197"/>
      <c r="G21" s="197"/>
    </row>
    <row r="22" spans="2:10">
      <c r="B22" s="197"/>
      <c r="C22" s="197"/>
      <c r="D22" s="197"/>
      <c r="E22" s="197"/>
      <c r="F22" s="197"/>
      <c r="G22" s="197"/>
    </row>
  </sheetData>
  <sheetProtection sheet="1" formatCells="0" formatColumns="0" formatRows="0" insertColumns="0" insertRows="0" insertHyperlinks="0" deleteColumns="0" deleteRows="0" selectLockedCells="1" sort="0" autoFilter="0" pivotTables="0"/>
  <mergeCells count="18">
    <mergeCell ref="B3:F3"/>
    <mergeCell ref="B6:B7"/>
    <mergeCell ref="C6:C7"/>
    <mergeCell ref="D6:D7"/>
    <mergeCell ref="E6:G7"/>
    <mergeCell ref="E17:G17"/>
    <mergeCell ref="B18:C18"/>
    <mergeCell ref="E18:G18"/>
    <mergeCell ref="E8:G8"/>
    <mergeCell ref="B21:G22"/>
    <mergeCell ref="E9:G9"/>
    <mergeCell ref="E10:G10"/>
    <mergeCell ref="E11:G11"/>
    <mergeCell ref="E12:G12"/>
    <mergeCell ref="E13:G13"/>
    <mergeCell ref="E14:G14"/>
    <mergeCell ref="E15:G15"/>
    <mergeCell ref="E16:G16"/>
  </mergeCells>
  <phoneticPr fontId="2"/>
  <conditionalFormatting sqref="D8:D17">
    <cfRule type="notContainsBlanks" priority="7" stopIfTrue="1">
      <formula>LEN(TRIM(D8))&gt;0</formula>
    </cfRule>
    <cfRule type="expression" dxfId="2" priority="8">
      <formula>$C8&lt;&gt;""</formula>
    </cfRule>
  </conditionalFormatting>
  <conditionalFormatting sqref="B8:C17">
    <cfRule type="expression" priority="5" stopIfTrue="1">
      <formula>B$8&lt;&gt;""</formula>
    </cfRule>
    <cfRule type="containsBlanks" dxfId="1" priority="6">
      <formula>LEN(TRIM(B8))=0</formula>
    </cfRule>
  </conditionalFormatting>
  <dataValidations count="1">
    <dataValidation imeMode="off" allowBlank="1" showInputMessage="1" showErrorMessage="1" sqref="D8:G18" xr:uid="{00000000-0002-0000-0900-000000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C0E1069B-9E6A-4025-BD69-53E23E43EBED}">
            <xm:f>総括表!$Q$8&gt;=6</xm:f>
            <x14:dxf>
              <fill>
                <patternFill patternType="darkGray"/>
              </fill>
            </x14:dxf>
          </x14:cfRule>
          <xm:sqref>B1:G22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B1:T62"/>
  <sheetViews>
    <sheetView zoomScaleNormal="100" zoomScaleSheetLayoutView="85" zoomScalePageLayoutView="85" workbookViewId="0">
      <selection activeCell="P54" sqref="P54"/>
    </sheetView>
  </sheetViews>
  <sheetFormatPr defaultRowHeight="18.75"/>
  <cols>
    <col min="1" max="1" width="3.375" style="1" customWidth="1"/>
    <col min="2" max="3" width="3.75" style="1" customWidth="1"/>
    <col min="4" max="4" width="11.25" style="1" customWidth="1"/>
    <col min="5" max="5" width="7.5" style="1" customWidth="1"/>
    <col min="6" max="6" width="18" style="1" customWidth="1"/>
    <col min="7" max="7" width="5.25" style="1" bestFit="1" customWidth="1"/>
    <col min="8" max="8" width="9.375" style="1" customWidth="1"/>
    <col min="9" max="10" width="3.375" style="1" bestFit="1" customWidth="1"/>
    <col min="11" max="11" width="5.25" style="1" bestFit="1" customWidth="1"/>
    <col min="12" max="12" width="9.375" style="1" customWidth="1"/>
    <col min="13" max="14" width="3.375" style="1" bestFit="1" customWidth="1"/>
    <col min="15" max="15" width="4.125" style="1" customWidth="1"/>
    <col min="16" max="16" width="5.25" style="1" bestFit="1" customWidth="1"/>
    <col min="17" max="17" width="7.25" style="1" customWidth="1"/>
    <col min="18" max="18" width="7.375" style="1" customWidth="1"/>
    <col min="19" max="16384" width="9" style="1"/>
  </cols>
  <sheetData>
    <row r="1" spans="2:20">
      <c r="B1" s="6" t="s">
        <v>133</v>
      </c>
      <c r="C1" s="6"/>
      <c r="D1" s="6"/>
      <c r="E1" s="6"/>
      <c r="F1" s="6"/>
      <c r="G1" s="6"/>
      <c r="H1" s="6"/>
      <c r="I1" s="6"/>
      <c r="J1" s="6"/>
      <c r="K1" s="6"/>
      <c r="L1" s="6"/>
      <c r="M1" s="6"/>
      <c r="N1" s="6"/>
      <c r="O1" s="6"/>
      <c r="P1" s="6"/>
      <c r="Q1" s="6"/>
      <c r="R1" s="6"/>
    </row>
    <row r="2" spans="2:20">
      <c r="B2" s="98" t="s">
        <v>132</v>
      </c>
      <c r="C2" s="98"/>
      <c r="D2" s="98"/>
      <c r="E2" s="98"/>
      <c r="F2" s="98"/>
      <c r="G2" s="98"/>
      <c r="H2" s="98"/>
      <c r="I2" s="98"/>
      <c r="J2" s="98"/>
      <c r="K2" s="98"/>
      <c r="L2" s="98"/>
      <c r="M2" s="98"/>
      <c r="N2" s="98"/>
      <c r="O2" s="98"/>
      <c r="P2" s="98"/>
      <c r="Q2" s="98"/>
      <c r="R2" s="98"/>
    </row>
    <row r="3" spans="2:20">
      <c r="B3" s="6" t="s">
        <v>162</v>
      </c>
      <c r="C3" s="6"/>
      <c r="D3" s="6"/>
      <c r="E3" s="6"/>
      <c r="F3" s="6"/>
      <c r="G3" s="6"/>
      <c r="H3" s="6"/>
      <c r="I3" s="6"/>
      <c r="J3" s="6"/>
      <c r="K3" s="6"/>
      <c r="L3" s="6"/>
      <c r="M3" s="6"/>
      <c r="N3" s="6"/>
      <c r="O3" s="6"/>
      <c r="P3" s="6"/>
      <c r="Q3" s="6"/>
      <c r="R3" s="6"/>
    </row>
    <row r="4" spans="2:20">
      <c r="B4" s="146"/>
      <c r="C4" s="146"/>
      <c r="D4" s="146"/>
      <c r="E4" s="167" t="s">
        <v>62</v>
      </c>
      <c r="F4" s="168"/>
      <c r="G4" s="169"/>
      <c r="H4" s="146" t="s">
        <v>61</v>
      </c>
      <c r="I4" s="146"/>
      <c r="J4" s="146"/>
      <c r="K4" s="146"/>
      <c r="L4" s="146"/>
      <c r="M4" s="146" t="str">
        <f>総括表!Q8&amp;"か月"&amp;"［"&amp;総括表!R8&amp;"日"&amp;"］"</f>
        <v>3か月［92日］</v>
      </c>
      <c r="N4" s="146"/>
      <c r="O4" s="146"/>
      <c r="P4" s="146"/>
      <c r="Q4" s="146"/>
      <c r="R4" s="146"/>
    </row>
    <row r="5" spans="2:20">
      <c r="B5" s="145" t="s">
        <v>24</v>
      </c>
      <c r="C5" s="145"/>
      <c r="D5" s="145"/>
      <c r="E5" s="181"/>
      <c r="F5" s="182"/>
      <c r="G5" s="183"/>
      <c r="H5" s="154">
        <f>E5*30</f>
        <v>0</v>
      </c>
      <c r="I5" s="154"/>
      <c r="J5" s="154"/>
      <c r="K5" s="154"/>
      <c r="L5" s="154"/>
      <c r="M5" s="150">
        <f>E5*総括表!R8</f>
        <v>0</v>
      </c>
      <c r="N5" s="150"/>
      <c r="O5" s="150"/>
      <c r="P5" s="150"/>
      <c r="Q5" s="150"/>
      <c r="R5" s="150"/>
      <c r="S5" s="214">
        <f>L15+L16</f>
        <v>0</v>
      </c>
      <c r="T5" s="1" t="str">
        <f>IF(M5=S5,"一致","不一致")</f>
        <v>一致</v>
      </c>
    </row>
    <row r="6" spans="2:20">
      <c r="B6" s="145" t="s">
        <v>25</v>
      </c>
      <c r="C6" s="145"/>
      <c r="D6" s="145"/>
      <c r="E6" s="151"/>
      <c r="F6" s="152"/>
      <c r="G6" s="153"/>
      <c r="H6" s="155"/>
      <c r="I6" s="155"/>
      <c r="J6" s="155"/>
      <c r="K6" s="155"/>
      <c r="L6" s="155"/>
      <c r="M6" s="150">
        <f>H6*総括表!Q8</f>
        <v>0</v>
      </c>
      <c r="N6" s="150"/>
      <c r="O6" s="150"/>
      <c r="P6" s="150"/>
      <c r="Q6" s="150"/>
      <c r="R6" s="150"/>
      <c r="S6" s="214">
        <f>L19+L20</f>
        <v>0</v>
      </c>
      <c r="T6" s="1" t="str">
        <f>IF(M6=S6,"一致","不一致")</f>
        <v>一致</v>
      </c>
    </row>
    <row r="7" spans="2:20">
      <c r="B7" s="1" t="s">
        <v>101</v>
      </c>
    </row>
    <row r="8" spans="2:20">
      <c r="B8" s="1" t="s">
        <v>102</v>
      </c>
    </row>
    <row r="9" spans="2:20">
      <c r="B9" s="1" t="s">
        <v>39</v>
      </c>
    </row>
    <row r="11" spans="2:20">
      <c r="B11" s="6" t="s">
        <v>163</v>
      </c>
      <c r="C11" s="6"/>
      <c r="D11" s="6"/>
      <c r="E11" s="6"/>
      <c r="F11" s="6"/>
      <c r="G11" s="6"/>
      <c r="H11" s="6"/>
      <c r="I11" s="6"/>
      <c r="J11" s="6"/>
      <c r="K11" s="6"/>
      <c r="L11" s="6"/>
      <c r="M11" s="6"/>
      <c r="N11" s="6"/>
      <c r="O11" s="6"/>
      <c r="P11" s="6"/>
      <c r="Q11" s="6"/>
      <c r="R11" s="6"/>
    </row>
    <row r="12" spans="2:20">
      <c r="B12" s="167" t="s">
        <v>2</v>
      </c>
      <c r="C12" s="168"/>
      <c r="D12" s="168"/>
      <c r="E12" s="169"/>
      <c r="F12" s="13" t="s">
        <v>40</v>
      </c>
      <c r="G12" s="136" t="s">
        <v>41</v>
      </c>
      <c r="H12" s="180"/>
      <c r="I12" s="180"/>
      <c r="J12" s="180"/>
      <c r="K12" s="180"/>
      <c r="L12" s="180"/>
      <c r="M12" s="180"/>
      <c r="N12" s="180"/>
      <c r="O12" s="180"/>
      <c r="P12" s="180"/>
      <c r="Q12" s="180"/>
      <c r="R12" s="137"/>
    </row>
    <row r="13" spans="2:20">
      <c r="B13" s="170" t="s">
        <v>123</v>
      </c>
      <c r="C13" s="171"/>
      <c r="D13" s="171"/>
      <c r="E13" s="172"/>
      <c r="F13" s="5">
        <f>F14+F18+F21+F22+F23</f>
        <v>0</v>
      </c>
      <c r="G13" s="161"/>
      <c r="H13" s="162"/>
      <c r="I13" s="162"/>
      <c r="J13" s="162"/>
      <c r="K13" s="162"/>
      <c r="L13" s="162"/>
      <c r="M13" s="162"/>
      <c r="N13" s="162"/>
      <c r="O13" s="162"/>
      <c r="P13" s="162"/>
      <c r="Q13" s="162"/>
      <c r="R13" s="163"/>
    </row>
    <row r="14" spans="2:20">
      <c r="B14" s="14"/>
      <c r="C14" s="158" t="s">
        <v>3</v>
      </c>
      <c r="D14" s="159"/>
      <c r="E14" s="160"/>
      <c r="F14" s="15">
        <f>SUM(F15:F17)</f>
        <v>0</v>
      </c>
      <c r="G14" s="161"/>
      <c r="H14" s="162"/>
      <c r="I14" s="162"/>
      <c r="J14" s="162"/>
      <c r="K14" s="162"/>
      <c r="L14" s="162"/>
      <c r="M14" s="162"/>
      <c r="N14" s="162"/>
      <c r="O14" s="162"/>
      <c r="P14" s="162"/>
      <c r="Q14" s="162"/>
      <c r="R14" s="163"/>
    </row>
    <row r="15" spans="2:20">
      <c r="B15" s="14"/>
      <c r="C15" s="16"/>
      <c r="D15" s="164" t="s">
        <v>26</v>
      </c>
      <c r="E15" s="165"/>
      <c r="F15" s="2"/>
      <c r="G15" s="17" t="s">
        <v>42</v>
      </c>
      <c r="H15" s="18" t="str">
        <f>IFERROR(F15/L15*1000,"－")</f>
        <v>－</v>
      </c>
      <c r="I15" s="19" t="s">
        <v>43</v>
      </c>
      <c r="J15" s="19" t="s">
        <v>44</v>
      </c>
      <c r="K15" s="19" t="s">
        <v>45</v>
      </c>
      <c r="L15" s="8"/>
      <c r="M15" s="156" t="s">
        <v>46</v>
      </c>
      <c r="N15" s="156"/>
      <c r="O15" s="156"/>
      <c r="P15" s="156"/>
      <c r="Q15" s="156"/>
      <c r="R15" s="157"/>
    </row>
    <row r="16" spans="2:20">
      <c r="B16" s="14"/>
      <c r="C16" s="16"/>
      <c r="D16" s="164" t="s">
        <v>27</v>
      </c>
      <c r="E16" s="165"/>
      <c r="F16" s="2"/>
      <c r="G16" s="17" t="s">
        <v>42</v>
      </c>
      <c r="H16" s="18" t="str">
        <f>IFERROR(F16/L16*1000,"－")</f>
        <v>－</v>
      </c>
      <c r="I16" s="19" t="s">
        <v>43</v>
      </c>
      <c r="J16" s="19" t="s">
        <v>44</v>
      </c>
      <c r="K16" s="19" t="s">
        <v>45</v>
      </c>
      <c r="L16" s="8"/>
      <c r="M16" s="156" t="s">
        <v>46</v>
      </c>
      <c r="N16" s="156"/>
      <c r="O16" s="156"/>
      <c r="P16" s="156"/>
      <c r="Q16" s="156"/>
      <c r="R16" s="157"/>
    </row>
    <row r="17" spans="2:18">
      <c r="B17" s="14"/>
      <c r="C17" s="20"/>
      <c r="D17" s="164" t="s">
        <v>28</v>
      </c>
      <c r="E17" s="165"/>
      <c r="F17" s="2"/>
      <c r="G17" s="17" t="s">
        <v>42</v>
      </c>
      <c r="H17" s="18" t="str">
        <f t="shared" ref="H17" si="0">IFERROR(F17/L17*1000,"－")</f>
        <v>－</v>
      </c>
      <c r="I17" s="19" t="s">
        <v>43</v>
      </c>
      <c r="J17" s="19" t="s">
        <v>44</v>
      </c>
      <c r="K17" s="19" t="s">
        <v>45</v>
      </c>
      <c r="L17" s="8"/>
      <c r="M17" s="156" t="s">
        <v>46</v>
      </c>
      <c r="N17" s="156"/>
      <c r="O17" s="156"/>
      <c r="P17" s="156"/>
      <c r="Q17" s="156"/>
      <c r="R17" s="157"/>
    </row>
    <row r="18" spans="2:18">
      <c r="B18" s="14"/>
      <c r="C18" s="158" t="s">
        <v>4</v>
      </c>
      <c r="D18" s="159"/>
      <c r="E18" s="160"/>
      <c r="F18" s="15">
        <f>SUM(F19:F20)</f>
        <v>0</v>
      </c>
      <c r="G18" s="161"/>
      <c r="H18" s="162"/>
      <c r="I18" s="162"/>
      <c r="J18" s="162"/>
      <c r="K18" s="162"/>
      <c r="L18" s="162"/>
      <c r="M18" s="162"/>
      <c r="N18" s="162"/>
      <c r="O18" s="162"/>
      <c r="P18" s="162"/>
      <c r="Q18" s="162"/>
      <c r="R18" s="163"/>
    </row>
    <row r="19" spans="2:18">
      <c r="B19" s="14"/>
      <c r="C19" s="16"/>
      <c r="D19" s="164" t="s">
        <v>26</v>
      </c>
      <c r="E19" s="165"/>
      <c r="F19" s="2"/>
      <c r="G19" s="17" t="s">
        <v>42</v>
      </c>
      <c r="H19" s="18" t="str">
        <f t="shared" ref="H19:H20" si="1">IFERROR(F19/L19*1000,"－")</f>
        <v>－</v>
      </c>
      <c r="I19" s="19" t="s">
        <v>43</v>
      </c>
      <c r="J19" s="19" t="s">
        <v>44</v>
      </c>
      <c r="K19" s="19" t="s">
        <v>45</v>
      </c>
      <c r="L19" s="8"/>
      <c r="M19" s="156" t="s">
        <v>46</v>
      </c>
      <c r="N19" s="156"/>
      <c r="O19" s="156"/>
      <c r="P19" s="156"/>
      <c r="Q19" s="156"/>
      <c r="R19" s="157"/>
    </row>
    <row r="20" spans="2:18">
      <c r="B20" s="14"/>
      <c r="C20" s="20"/>
      <c r="D20" s="164" t="s">
        <v>27</v>
      </c>
      <c r="E20" s="165"/>
      <c r="F20" s="2"/>
      <c r="G20" s="17" t="s">
        <v>42</v>
      </c>
      <c r="H20" s="18" t="str">
        <f t="shared" si="1"/>
        <v>－</v>
      </c>
      <c r="I20" s="19" t="s">
        <v>43</v>
      </c>
      <c r="J20" s="19" t="s">
        <v>44</v>
      </c>
      <c r="K20" s="19" t="s">
        <v>45</v>
      </c>
      <c r="L20" s="8"/>
      <c r="M20" s="156" t="s">
        <v>46</v>
      </c>
      <c r="N20" s="156"/>
      <c r="O20" s="156"/>
      <c r="P20" s="156"/>
      <c r="Q20" s="156"/>
      <c r="R20" s="157"/>
    </row>
    <row r="21" spans="2:18">
      <c r="B21" s="14"/>
      <c r="C21" s="147" t="s">
        <v>134</v>
      </c>
      <c r="D21" s="148"/>
      <c r="E21" s="149"/>
      <c r="F21" s="7"/>
      <c r="G21" s="142" t="s">
        <v>47</v>
      </c>
      <c r="H21" s="143"/>
      <c r="I21" s="143"/>
      <c r="J21" s="143"/>
      <c r="K21" s="143"/>
      <c r="L21" s="143"/>
      <c r="M21" s="143"/>
      <c r="N21" s="143"/>
      <c r="O21" s="143"/>
      <c r="P21" s="143"/>
      <c r="Q21" s="143"/>
      <c r="R21" s="144"/>
    </row>
    <row r="22" spans="2:18">
      <c r="B22" s="14"/>
      <c r="C22" s="147" t="s">
        <v>135</v>
      </c>
      <c r="D22" s="148"/>
      <c r="E22" s="149"/>
      <c r="F22" s="7"/>
      <c r="G22" s="142"/>
      <c r="H22" s="143"/>
      <c r="I22" s="143"/>
      <c r="J22" s="143"/>
      <c r="K22" s="143"/>
      <c r="L22" s="143"/>
      <c r="M22" s="143"/>
      <c r="N22" s="143"/>
      <c r="O22" s="143"/>
      <c r="P22" s="143"/>
      <c r="Q22" s="143"/>
      <c r="R22" s="144"/>
    </row>
    <row r="23" spans="2:18">
      <c r="B23" s="21"/>
      <c r="C23" s="147" t="s">
        <v>126</v>
      </c>
      <c r="D23" s="148"/>
      <c r="E23" s="149"/>
      <c r="F23" s="7"/>
      <c r="G23" s="142"/>
      <c r="H23" s="143"/>
      <c r="I23" s="143"/>
      <c r="J23" s="143"/>
      <c r="K23" s="143"/>
      <c r="L23" s="143"/>
      <c r="M23" s="143"/>
      <c r="N23" s="143"/>
      <c r="O23" s="143"/>
      <c r="P23" s="143"/>
      <c r="Q23" s="143"/>
      <c r="R23" s="144"/>
    </row>
    <row r="24" spans="2:18">
      <c r="B24" s="170" t="s">
        <v>127</v>
      </c>
      <c r="C24" s="171"/>
      <c r="D24" s="171"/>
      <c r="E24" s="172"/>
      <c r="F24" s="5">
        <f>SUM(F25:F26)</f>
        <v>0</v>
      </c>
      <c r="G24" s="142"/>
      <c r="H24" s="143"/>
      <c r="I24" s="143"/>
      <c r="J24" s="143"/>
      <c r="K24" s="143"/>
      <c r="L24" s="143"/>
      <c r="M24" s="143"/>
      <c r="N24" s="143"/>
      <c r="O24" s="143"/>
      <c r="P24" s="143"/>
      <c r="Q24" s="143"/>
      <c r="R24" s="144"/>
    </row>
    <row r="25" spans="2:18">
      <c r="B25" s="14"/>
      <c r="C25" s="147" t="s">
        <v>103</v>
      </c>
      <c r="D25" s="148"/>
      <c r="E25" s="149"/>
      <c r="F25" s="7"/>
      <c r="G25" s="142" t="s">
        <v>48</v>
      </c>
      <c r="H25" s="143"/>
      <c r="I25" s="143"/>
      <c r="J25" s="143"/>
      <c r="K25" s="143"/>
      <c r="L25" s="143"/>
      <c r="M25" s="143"/>
      <c r="N25" s="143"/>
      <c r="O25" s="143"/>
      <c r="P25" s="143"/>
      <c r="Q25" s="143"/>
      <c r="R25" s="144"/>
    </row>
    <row r="26" spans="2:18">
      <c r="B26" s="21"/>
      <c r="C26" s="147" t="s">
        <v>5</v>
      </c>
      <c r="D26" s="148"/>
      <c r="E26" s="149"/>
      <c r="F26" s="7"/>
      <c r="G26" s="142" t="s">
        <v>49</v>
      </c>
      <c r="H26" s="143"/>
      <c r="I26" s="143"/>
      <c r="J26" s="143"/>
      <c r="K26" s="143"/>
      <c r="L26" s="143"/>
      <c r="M26" s="143"/>
      <c r="N26" s="143"/>
      <c r="O26" s="143"/>
      <c r="P26" s="143"/>
      <c r="Q26" s="143"/>
      <c r="R26" s="144"/>
    </row>
    <row r="27" spans="2:18">
      <c r="B27" s="164" t="s">
        <v>6</v>
      </c>
      <c r="C27" s="166"/>
      <c r="D27" s="166"/>
      <c r="E27" s="165"/>
      <c r="F27" s="2"/>
      <c r="G27" s="142" t="s">
        <v>50</v>
      </c>
      <c r="H27" s="143"/>
      <c r="I27" s="143"/>
      <c r="J27" s="143"/>
      <c r="K27" s="143"/>
      <c r="L27" s="143"/>
      <c r="M27" s="143"/>
      <c r="N27" s="143"/>
      <c r="O27" s="143"/>
      <c r="P27" s="143"/>
      <c r="Q27" s="143"/>
      <c r="R27" s="144"/>
    </row>
    <row r="28" spans="2:18">
      <c r="B28" s="164" t="s">
        <v>7</v>
      </c>
      <c r="C28" s="166"/>
      <c r="D28" s="166"/>
      <c r="E28" s="165"/>
      <c r="F28" s="2"/>
      <c r="G28" s="142" t="s">
        <v>147</v>
      </c>
      <c r="H28" s="143"/>
      <c r="I28" s="143"/>
      <c r="J28" s="143"/>
      <c r="K28" s="143"/>
      <c r="L28" s="143"/>
      <c r="M28" s="143"/>
      <c r="N28" s="143"/>
      <c r="O28" s="143"/>
      <c r="P28" s="143"/>
      <c r="Q28" s="143"/>
      <c r="R28" s="144"/>
    </row>
    <row r="29" spans="2:18">
      <c r="B29" s="164" t="s">
        <v>8</v>
      </c>
      <c r="C29" s="166"/>
      <c r="D29" s="166"/>
      <c r="E29" s="165"/>
      <c r="F29" s="2"/>
      <c r="G29" s="142" t="s">
        <v>136</v>
      </c>
      <c r="H29" s="143"/>
      <c r="I29" s="143"/>
      <c r="J29" s="143"/>
      <c r="K29" s="143"/>
      <c r="L29" s="143"/>
      <c r="M29" s="143"/>
      <c r="N29" s="143"/>
      <c r="O29" s="143"/>
      <c r="P29" s="143"/>
      <c r="Q29" s="143"/>
      <c r="R29" s="144"/>
    </row>
    <row r="30" spans="2:18">
      <c r="B30" s="167" t="s">
        <v>9</v>
      </c>
      <c r="C30" s="168"/>
      <c r="D30" s="168"/>
      <c r="E30" s="169"/>
      <c r="F30" s="22">
        <f>F13+F24+F27+F28+F29</f>
        <v>0</v>
      </c>
      <c r="G30" s="177"/>
      <c r="H30" s="178"/>
      <c r="I30" s="178"/>
      <c r="J30" s="178"/>
      <c r="K30" s="178"/>
      <c r="L30" s="178"/>
      <c r="M30" s="178"/>
      <c r="N30" s="178"/>
      <c r="O30" s="178"/>
      <c r="P30" s="178"/>
      <c r="Q30" s="178"/>
      <c r="R30" s="179"/>
    </row>
    <row r="31" spans="2:18">
      <c r="B31" s="6"/>
      <c r="C31" s="6"/>
      <c r="D31" s="6"/>
      <c r="E31" s="6"/>
      <c r="F31" s="6"/>
      <c r="G31" s="6"/>
      <c r="H31" s="6"/>
      <c r="I31" s="6"/>
      <c r="J31" s="6"/>
      <c r="K31" s="6"/>
      <c r="L31" s="6"/>
      <c r="M31" s="6"/>
      <c r="N31" s="6"/>
      <c r="O31" s="6"/>
      <c r="P31" s="6"/>
      <c r="Q31" s="6"/>
      <c r="R31" s="6"/>
    </row>
    <row r="32" spans="2:18">
      <c r="B32" s="6" t="s">
        <v>164</v>
      </c>
      <c r="C32" s="6"/>
      <c r="D32" s="6"/>
      <c r="E32" s="6"/>
      <c r="F32" s="6"/>
      <c r="G32" s="6"/>
      <c r="H32" s="6"/>
      <c r="I32" s="6"/>
      <c r="J32" s="6"/>
      <c r="K32" s="6"/>
      <c r="L32" s="6"/>
      <c r="M32" s="6"/>
      <c r="N32" s="6"/>
      <c r="O32" s="6"/>
      <c r="P32" s="6"/>
      <c r="Q32" s="6"/>
      <c r="R32" s="6"/>
    </row>
    <row r="33" spans="2:18">
      <c r="B33" s="167" t="s">
        <v>2</v>
      </c>
      <c r="C33" s="168"/>
      <c r="D33" s="168"/>
      <c r="E33" s="169"/>
      <c r="F33" s="13" t="s">
        <v>40</v>
      </c>
      <c r="G33" s="136" t="s">
        <v>41</v>
      </c>
      <c r="H33" s="180"/>
      <c r="I33" s="180"/>
      <c r="J33" s="180"/>
      <c r="K33" s="180"/>
      <c r="L33" s="180"/>
      <c r="M33" s="180"/>
      <c r="N33" s="180"/>
      <c r="O33" s="180"/>
      <c r="P33" s="180"/>
      <c r="Q33" s="180"/>
      <c r="R33" s="137"/>
    </row>
    <row r="34" spans="2:18">
      <c r="B34" s="170" t="s">
        <v>128</v>
      </c>
      <c r="C34" s="171"/>
      <c r="D34" s="171"/>
      <c r="E34" s="172"/>
      <c r="F34" s="5">
        <f>F35+F39+F40+F43+F44</f>
        <v>0</v>
      </c>
      <c r="G34" s="161"/>
      <c r="H34" s="162"/>
      <c r="I34" s="162"/>
      <c r="J34" s="162"/>
      <c r="K34" s="162"/>
      <c r="L34" s="162"/>
      <c r="M34" s="162"/>
      <c r="N34" s="162"/>
      <c r="O34" s="162"/>
      <c r="P34" s="162"/>
      <c r="Q34" s="162"/>
      <c r="R34" s="163"/>
    </row>
    <row r="35" spans="2:18">
      <c r="B35" s="14"/>
      <c r="C35" s="158" t="s">
        <v>29</v>
      </c>
      <c r="D35" s="159"/>
      <c r="E35" s="160"/>
      <c r="F35" s="15">
        <f>SUM(F36:F38)</f>
        <v>0</v>
      </c>
      <c r="G35" s="161"/>
      <c r="H35" s="162"/>
      <c r="I35" s="162"/>
      <c r="J35" s="162"/>
      <c r="K35" s="162"/>
      <c r="L35" s="162"/>
      <c r="M35" s="162"/>
      <c r="N35" s="162"/>
      <c r="O35" s="162"/>
      <c r="P35" s="162"/>
      <c r="Q35" s="162"/>
      <c r="R35" s="163"/>
    </row>
    <row r="36" spans="2:18">
      <c r="B36" s="14"/>
      <c r="C36" s="16"/>
      <c r="D36" s="164" t="s">
        <v>30</v>
      </c>
      <c r="E36" s="165"/>
      <c r="F36" s="5">
        <f>初年度・職員給与!K41</f>
        <v>0</v>
      </c>
      <c r="G36" s="142" t="s">
        <v>137</v>
      </c>
      <c r="H36" s="143"/>
      <c r="I36" s="143"/>
      <c r="J36" s="143"/>
      <c r="K36" s="143"/>
      <c r="L36" s="143"/>
      <c r="M36" s="143"/>
      <c r="N36" s="143"/>
      <c r="O36" s="143"/>
      <c r="P36" s="143"/>
      <c r="Q36" s="143"/>
      <c r="R36" s="144"/>
    </row>
    <row r="37" spans="2:18">
      <c r="B37" s="14"/>
      <c r="C37" s="16"/>
      <c r="D37" s="164" t="s">
        <v>5</v>
      </c>
      <c r="E37" s="165"/>
      <c r="F37" s="2"/>
      <c r="G37" s="142" t="s">
        <v>51</v>
      </c>
      <c r="H37" s="143"/>
      <c r="I37" s="143"/>
      <c r="J37" s="143"/>
      <c r="K37" s="143"/>
      <c r="L37" s="143"/>
      <c r="M37" s="143"/>
      <c r="N37" s="143"/>
      <c r="O37" s="143"/>
      <c r="P37" s="143"/>
      <c r="Q37" s="143"/>
      <c r="R37" s="144"/>
    </row>
    <row r="38" spans="2:18">
      <c r="B38" s="14"/>
      <c r="C38" s="20"/>
      <c r="D38" s="164" t="s">
        <v>31</v>
      </c>
      <c r="E38" s="165"/>
      <c r="F38" s="5">
        <f>初年度・役員報酬!E18</f>
        <v>0</v>
      </c>
      <c r="G38" s="142" t="s">
        <v>138</v>
      </c>
      <c r="H38" s="143"/>
      <c r="I38" s="143"/>
      <c r="J38" s="143"/>
      <c r="K38" s="143"/>
      <c r="L38" s="143"/>
      <c r="M38" s="143"/>
      <c r="N38" s="143"/>
      <c r="O38" s="143"/>
      <c r="P38" s="143"/>
      <c r="Q38" s="143"/>
      <c r="R38" s="144"/>
    </row>
    <row r="39" spans="2:18">
      <c r="B39" s="14"/>
      <c r="C39" s="147" t="s">
        <v>32</v>
      </c>
      <c r="D39" s="148"/>
      <c r="E39" s="149"/>
      <c r="F39" s="7"/>
      <c r="G39" s="142" t="s">
        <v>161</v>
      </c>
      <c r="H39" s="143"/>
      <c r="I39" s="143"/>
      <c r="J39" s="143"/>
      <c r="K39" s="143"/>
      <c r="L39" s="143"/>
      <c r="M39" s="143"/>
      <c r="N39" s="143"/>
      <c r="O39" s="143"/>
      <c r="P39" s="143"/>
      <c r="Q39" s="143"/>
      <c r="R39" s="144"/>
    </row>
    <row r="40" spans="2:18">
      <c r="B40" s="14"/>
      <c r="C40" s="158" t="s">
        <v>33</v>
      </c>
      <c r="D40" s="159"/>
      <c r="E40" s="160"/>
      <c r="F40" s="15">
        <f>SUM(F41:F42)</f>
        <v>0</v>
      </c>
      <c r="G40" s="161"/>
      <c r="H40" s="162"/>
      <c r="I40" s="162"/>
      <c r="J40" s="162"/>
      <c r="K40" s="162"/>
      <c r="L40" s="162"/>
      <c r="M40" s="162"/>
      <c r="N40" s="162"/>
      <c r="O40" s="162"/>
      <c r="P40" s="162"/>
      <c r="Q40" s="162"/>
      <c r="R40" s="163"/>
    </row>
    <row r="41" spans="2:18">
      <c r="B41" s="14"/>
      <c r="C41" s="16"/>
      <c r="D41" s="164" t="s">
        <v>34</v>
      </c>
      <c r="E41" s="165"/>
      <c r="F41" s="5">
        <f>ROUNDUP(L41*O41/1000,0)</f>
        <v>0</v>
      </c>
      <c r="G41" s="9" t="s">
        <v>52</v>
      </c>
      <c r="H41" s="10"/>
      <c r="I41" s="10"/>
      <c r="J41" s="10"/>
      <c r="K41" s="23" t="s">
        <v>53</v>
      </c>
      <c r="L41" s="11"/>
      <c r="M41" s="23" t="s">
        <v>43</v>
      </c>
      <c r="N41" s="23" t="s">
        <v>54</v>
      </c>
      <c r="O41" s="23">
        <f>総括表!Q8</f>
        <v>3</v>
      </c>
      <c r="P41" s="23" t="s">
        <v>55</v>
      </c>
      <c r="Q41" s="10"/>
      <c r="R41" s="12"/>
    </row>
    <row r="42" spans="2:18">
      <c r="B42" s="14"/>
      <c r="C42" s="20"/>
      <c r="D42" s="164" t="s">
        <v>5</v>
      </c>
      <c r="E42" s="165"/>
      <c r="F42" s="2"/>
      <c r="G42" s="176" t="s">
        <v>57</v>
      </c>
      <c r="H42" s="176"/>
      <c r="I42" s="176"/>
      <c r="J42" s="176"/>
      <c r="K42" s="176"/>
      <c r="L42" s="176"/>
      <c r="M42" s="176"/>
      <c r="N42" s="176"/>
      <c r="O42" s="176"/>
      <c r="P42" s="176"/>
      <c r="Q42" s="176"/>
      <c r="R42" s="176"/>
    </row>
    <row r="43" spans="2:18">
      <c r="B43" s="14"/>
      <c r="C43" s="147" t="s">
        <v>35</v>
      </c>
      <c r="D43" s="148"/>
      <c r="E43" s="149"/>
      <c r="F43" s="7"/>
      <c r="G43" s="176" t="s">
        <v>58</v>
      </c>
      <c r="H43" s="176"/>
      <c r="I43" s="176"/>
      <c r="J43" s="176"/>
      <c r="K43" s="176"/>
      <c r="L43" s="176"/>
      <c r="M43" s="176"/>
      <c r="N43" s="176"/>
      <c r="O43" s="176"/>
      <c r="P43" s="176"/>
      <c r="Q43" s="176"/>
      <c r="R43" s="176"/>
    </row>
    <row r="44" spans="2:18">
      <c r="B44" s="21"/>
      <c r="C44" s="147" t="s">
        <v>5</v>
      </c>
      <c r="D44" s="148"/>
      <c r="E44" s="149"/>
      <c r="F44" s="7"/>
      <c r="G44" s="176" t="s">
        <v>59</v>
      </c>
      <c r="H44" s="176"/>
      <c r="I44" s="176"/>
      <c r="J44" s="176"/>
      <c r="K44" s="176"/>
      <c r="L44" s="176"/>
      <c r="M44" s="176"/>
      <c r="N44" s="176"/>
      <c r="O44" s="176"/>
      <c r="P44" s="176"/>
      <c r="Q44" s="176"/>
      <c r="R44" s="176"/>
    </row>
    <row r="45" spans="2:18">
      <c r="B45" s="164" t="s">
        <v>129</v>
      </c>
      <c r="C45" s="166"/>
      <c r="D45" s="166"/>
      <c r="E45" s="165"/>
      <c r="F45" s="2"/>
      <c r="G45" s="176" t="s">
        <v>60</v>
      </c>
      <c r="H45" s="176"/>
      <c r="I45" s="176"/>
      <c r="J45" s="176"/>
      <c r="K45" s="176"/>
      <c r="L45" s="176"/>
      <c r="M45" s="176"/>
      <c r="N45" s="176"/>
      <c r="O45" s="176"/>
      <c r="P45" s="176"/>
      <c r="Q45" s="176"/>
      <c r="R45" s="176"/>
    </row>
    <row r="46" spans="2:18">
      <c r="B46" s="170" t="s">
        <v>11</v>
      </c>
      <c r="C46" s="166"/>
      <c r="D46" s="166"/>
      <c r="E46" s="165"/>
      <c r="F46" s="5">
        <f>SUM(F47:F48)</f>
        <v>0</v>
      </c>
      <c r="G46" s="176"/>
      <c r="H46" s="176"/>
      <c r="I46" s="176"/>
      <c r="J46" s="176"/>
      <c r="K46" s="176"/>
      <c r="L46" s="176"/>
      <c r="M46" s="176"/>
      <c r="N46" s="176"/>
      <c r="O46" s="176"/>
      <c r="P46" s="176"/>
      <c r="Q46" s="176"/>
      <c r="R46" s="176"/>
    </row>
    <row r="47" spans="2:18">
      <c r="B47" s="14"/>
      <c r="C47" s="147" t="s">
        <v>99</v>
      </c>
      <c r="D47" s="148"/>
      <c r="E47" s="149"/>
      <c r="F47" s="7"/>
      <c r="G47" s="176"/>
      <c r="H47" s="176"/>
      <c r="I47" s="176"/>
      <c r="J47" s="176"/>
      <c r="K47" s="176"/>
      <c r="L47" s="176"/>
      <c r="M47" s="176"/>
      <c r="N47" s="176"/>
      <c r="O47" s="176"/>
      <c r="P47" s="176"/>
      <c r="Q47" s="176"/>
      <c r="R47" s="176"/>
    </row>
    <row r="48" spans="2:18">
      <c r="B48" s="21"/>
      <c r="C48" s="147" t="s">
        <v>100</v>
      </c>
      <c r="D48" s="148"/>
      <c r="E48" s="149"/>
      <c r="F48" s="7"/>
      <c r="G48" s="176"/>
      <c r="H48" s="176"/>
      <c r="I48" s="176"/>
      <c r="J48" s="176"/>
      <c r="K48" s="176"/>
      <c r="L48" s="176"/>
      <c r="M48" s="176"/>
      <c r="N48" s="176"/>
      <c r="O48" s="176"/>
      <c r="P48" s="176"/>
      <c r="Q48" s="176"/>
      <c r="R48" s="176"/>
    </row>
    <row r="49" spans="2:18">
      <c r="B49" s="164" t="s">
        <v>13</v>
      </c>
      <c r="C49" s="166"/>
      <c r="D49" s="166"/>
      <c r="E49" s="165"/>
      <c r="F49" s="2"/>
      <c r="G49" s="161"/>
      <c r="H49" s="162"/>
      <c r="I49" s="162"/>
      <c r="J49" s="162"/>
      <c r="K49" s="162"/>
      <c r="L49" s="162"/>
      <c r="M49" s="162"/>
      <c r="N49" s="162"/>
      <c r="O49" s="162"/>
      <c r="P49" s="162"/>
      <c r="Q49" s="162"/>
      <c r="R49" s="163"/>
    </row>
    <row r="50" spans="2:18">
      <c r="B50" s="164" t="s">
        <v>14</v>
      </c>
      <c r="C50" s="166"/>
      <c r="D50" s="166"/>
      <c r="E50" s="165"/>
      <c r="F50" s="2"/>
      <c r="G50" s="161"/>
      <c r="H50" s="162"/>
      <c r="I50" s="162"/>
      <c r="J50" s="162"/>
      <c r="K50" s="162"/>
      <c r="L50" s="162"/>
      <c r="M50" s="162"/>
      <c r="N50" s="162"/>
      <c r="O50" s="162"/>
      <c r="P50" s="162"/>
      <c r="Q50" s="162"/>
      <c r="R50" s="163"/>
    </row>
    <row r="51" spans="2:18">
      <c r="B51" s="164" t="s">
        <v>36</v>
      </c>
      <c r="C51" s="166"/>
      <c r="D51" s="166"/>
      <c r="E51" s="165"/>
      <c r="F51" s="5">
        <f>F30-F34-F45-F46-F49-F50</f>
        <v>0</v>
      </c>
      <c r="G51" s="161"/>
      <c r="H51" s="162"/>
      <c r="I51" s="162"/>
      <c r="J51" s="162"/>
      <c r="K51" s="162"/>
      <c r="L51" s="162"/>
      <c r="M51" s="162"/>
      <c r="N51" s="162"/>
      <c r="O51" s="162"/>
      <c r="P51" s="162"/>
      <c r="Q51" s="162"/>
      <c r="R51" s="163"/>
    </row>
    <row r="52" spans="2:18">
      <c r="B52" s="167" t="s">
        <v>9</v>
      </c>
      <c r="C52" s="168"/>
      <c r="D52" s="168"/>
      <c r="E52" s="169"/>
      <c r="F52" s="22">
        <f>F34+F45+F46+F49+F50+F51</f>
        <v>0</v>
      </c>
      <c r="G52" s="173"/>
      <c r="H52" s="174"/>
      <c r="I52" s="174"/>
      <c r="J52" s="174"/>
      <c r="K52" s="174"/>
      <c r="L52" s="174"/>
      <c r="M52" s="174"/>
      <c r="N52" s="174"/>
      <c r="O52" s="174"/>
      <c r="P52" s="174"/>
      <c r="Q52" s="174"/>
      <c r="R52" s="175"/>
    </row>
    <row r="53" spans="2:18">
      <c r="B53" s="1" t="s">
        <v>23</v>
      </c>
    </row>
    <row r="54" spans="2:18">
      <c r="B54" s="1" t="s">
        <v>160</v>
      </c>
    </row>
    <row r="55" spans="2:18">
      <c r="B55" s="1" t="s">
        <v>148</v>
      </c>
    </row>
    <row r="56" spans="2:18">
      <c r="B56" s="1" t="s">
        <v>141</v>
      </c>
    </row>
    <row r="57" spans="2:18">
      <c r="B57" s="1" t="s">
        <v>158</v>
      </c>
    </row>
    <row r="58" spans="2:18">
      <c r="B58" s="1" t="s">
        <v>159</v>
      </c>
    </row>
    <row r="59" spans="2:18">
      <c r="B59" s="1" t="s">
        <v>154</v>
      </c>
    </row>
    <row r="60" spans="2:18">
      <c r="B60" s="1" t="s">
        <v>175</v>
      </c>
    </row>
    <row r="61" spans="2:18">
      <c r="B61" s="1" t="s">
        <v>156</v>
      </c>
    </row>
    <row r="62" spans="2:18">
      <c r="B62" s="1" t="s">
        <v>157</v>
      </c>
    </row>
  </sheetData>
  <sheetProtection sheet="1" formatCells="0" formatColumns="0" formatRows="0" insertColumns="0" insertRows="0" insertHyperlinks="0" deleteColumns="0" deleteRows="0" selectLockedCells="1" sort="0" autoFilter="0" pivotTables="0"/>
  <mergeCells count="90">
    <mergeCell ref="B51:E51"/>
    <mergeCell ref="B52:E52"/>
    <mergeCell ref="C43:E43"/>
    <mergeCell ref="C44:E44"/>
    <mergeCell ref="B45:E45"/>
    <mergeCell ref="B46:E46"/>
    <mergeCell ref="B49:E49"/>
    <mergeCell ref="B50:E50"/>
    <mergeCell ref="C47:E47"/>
    <mergeCell ref="C48:E48"/>
    <mergeCell ref="G18:R18"/>
    <mergeCell ref="M15:R15"/>
    <mergeCell ref="M16:R16"/>
    <mergeCell ref="M17:R17"/>
    <mergeCell ref="M19:R19"/>
    <mergeCell ref="B2:R2"/>
    <mergeCell ref="E4:G4"/>
    <mergeCell ref="E5:G5"/>
    <mergeCell ref="B12:E12"/>
    <mergeCell ref="B13:E13"/>
    <mergeCell ref="M6:R6"/>
    <mergeCell ref="G12:R12"/>
    <mergeCell ref="G13:R13"/>
    <mergeCell ref="G38:R38"/>
    <mergeCell ref="G29:R29"/>
    <mergeCell ref="G30:R30"/>
    <mergeCell ref="G33:R33"/>
    <mergeCell ref="G34:R34"/>
    <mergeCell ref="G35:R35"/>
    <mergeCell ref="G37:R37"/>
    <mergeCell ref="G36:R36"/>
    <mergeCell ref="G25:R25"/>
    <mergeCell ref="G26:R26"/>
    <mergeCell ref="G23:R23"/>
    <mergeCell ref="G27:R27"/>
    <mergeCell ref="G28:R28"/>
    <mergeCell ref="G24:R24"/>
    <mergeCell ref="G49:R49"/>
    <mergeCell ref="G50:R50"/>
    <mergeCell ref="G51:R51"/>
    <mergeCell ref="G52:R52"/>
    <mergeCell ref="G39:R39"/>
    <mergeCell ref="G42:R42"/>
    <mergeCell ref="G43:R43"/>
    <mergeCell ref="G44:R44"/>
    <mergeCell ref="G45:R45"/>
    <mergeCell ref="G40:R40"/>
    <mergeCell ref="G46:R46"/>
    <mergeCell ref="G47:R47"/>
    <mergeCell ref="G48:R48"/>
    <mergeCell ref="D42:E42"/>
    <mergeCell ref="D15:E15"/>
    <mergeCell ref="D16:E16"/>
    <mergeCell ref="D17:E17"/>
    <mergeCell ref="D19:E19"/>
    <mergeCell ref="C35:E35"/>
    <mergeCell ref="D36:E36"/>
    <mergeCell ref="D37:E37"/>
    <mergeCell ref="D38:E38"/>
    <mergeCell ref="C39:E39"/>
    <mergeCell ref="B34:E34"/>
    <mergeCell ref="D20:E20"/>
    <mergeCell ref="C18:E18"/>
    <mergeCell ref="C23:E23"/>
    <mergeCell ref="B24:E24"/>
    <mergeCell ref="C25:E25"/>
    <mergeCell ref="C40:E40"/>
    <mergeCell ref="D41:E41"/>
    <mergeCell ref="C26:E26"/>
    <mergeCell ref="B27:E27"/>
    <mergeCell ref="B28:E28"/>
    <mergeCell ref="B29:E29"/>
    <mergeCell ref="B30:E30"/>
    <mergeCell ref="B33:E33"/>
    <mergeCell ref="G21:R21"/>
    <mergeCell ref="G22:R22"/>
    <mergeCell ref="B6:D6"/>
    <mergeCell ref="B5:D5"/>
    <mergeCell ref="B4:D4"/>
    <mergeCell ref="C21:E21"/>
    <mergeCell ref="C22:E22"/>
    <mergeCell ref="M4:R4"/>
    <mergeCell ref="M5:R5"/>
    <mergeCell ref="E6:G6"/>
    <mergeCell ref="H4:L4"/>
    <mergeCell ref="H5:L5"/>
    <mergeCell ref="H6:L6"/>
    <mergeCell ref="M20:R20"/>
    <mergeCell ref="C14:E14"/>
    <mergeCell ref="G14:R14"/>
  </mergeCells>
  <phoneticPr fontId="2"/>
  <conditionalFormatting sqref="F34:F51">
    <cfRule type="containsBlanks" dxfId="62" priority="21">
      <formula>LEN(TRIM(F34))=0</formula>
    </cfRule>
  </conditionalFormatting>
  <conditionalFormatting sqref="L15:L17">
    <cfRule type="containsBlanks" dxfId="61" priority="20">
      <formula>LEN(TRIM(L15))=0</formula>
    </cfRule>
  </conditionalFormatting>
  <conditionalFormatting sqref="L41">
    <cfRule type="containsBlanks" dxfId="60" priority="15">
      <formula>LEN(TRIM(L41))=0</formula>
    </cfRule>
  </conditionalFormatting>
  <conditionalFormatting sqref="F13:F29">
    <cfRule type="containsBlanks" dxfId="59" priority="16">
      <formula>LEN(TRIM(F13))=0</formula>
    </cfRule>
  </conditionalFormatting>
  <conditionalFormatting sqref="H19:H20">
    <cfRule type="containsBlanks" dxfId="58" priority="8">
      <formula>LEN(TRIM(H19))=0</formula>
    </cfRule>
  </conditionalFormatting>
  <conditionalFormatting sqref="L19:L20">
    <cfRule type="containsBlanks" dxfId="57" priority="7">
      <formula>LEN(TRIM(L19))=0</formula>
    </cfRule>
  </conditionalFormatting>
  <conditionalFormatting sqref="H5:L6">
    <cfRule type="containsBlanks" dxfId="56" priority="10">
      <formula>LEN(TRIM(H5))=0</formula>
    </cfRule>
  </conditionalFormatting>
  <conditionalFormatting sqref="E5:G6">
    <cfRule type="containsBlanks" dxfId="55" priority="6">
      <formula>LEN(TRIM(E5))=0</formula>
    </cfRule>
  </conditionalFormatting>
  <dataValidations count="1">
    <dataValidation imeMode="off" allowBlank="1" showInputMessage="1" showErrorMessage="1" sqref="L41 L19:L20 L15:L17 F34:F52 E5:R6 F13:F30" xr:uid="{00000000-0002-0000-0100-000000000000}"/>
  </dataValidations>
  <pageMargins left="0.70866141732283472" right="0.70866141732283472" top="0.74803149606299213" bottom="0" header="0.31496062992125984" footer="0.31496062992125984"/>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Q46"/>
  <sheetViews>
    <sheetView view="pageBreakPreview" zoomScale="85" zoomScaleNormal="85" zoomScaleSheetLayoutView="85" workbookViewId="0">
      <pane ySplit="8" topLeftCell="A9" activePane="bottomLeft" state="frozen"/>
      <selection activeCell="B33" sqref="B33:E33"/>
      <selection pane="bottomLeft" activeCell="L16" sqref="L16"/>
    </sheetView>
  </sheetViews>
  <sheetFormatPr defaultRowHeight="18.75"/>
  <cols>
    <col min="1" max="2" width="3.375" style="1" customWidth="1"/>
    <col min="3" max="3" width="15.125" style="1" customWidth="1"/>
    <col min="4" max="4" width="3.375" style="1" bestFit="1" customWidth="1"/>
    <col min="5" max="5" width="7.125" style="1" bestFit="1" customWidth="1"/>
    <col min="6" max="6" width="9.375" style="1" bestFit="1" customWidth="1"/>
    <col min="7" max="7" width="11" style="1" bestFit="1" customWidth="1"/>
    <col min="8" max="11" width="11" style="1" customWidth="1"/>
    <col min="12" max="12" width="15.125" style="1" bestFit="1" customWidth="1"/>
    <col min="13" max="13" width="5.375" style="1" bestFit="1" customWidth="1"/>
    <col min="14" max="14" width="3.375" style="1" bestFit="1" customWidth="1"/>
    <col min="15" max="16384" width="9" style="1"/>
  </cols>
  <sheetData>
    <row r="1" spans="2:13">
      <c r="B1" s="6" t="s">
        <v>139</v>
      </c>
      <c r="C1" s="6"/>
      <c r="D1" s="6"/>
      <c r="E1" s="6"/>
      <c r="F1" s="6"/>
      <c r="G1" s="6"/>
      <c r="H1" s="6"/>
      <c r="I1" s="6"/>
      <c r="J1" s="6"/>
      <c r="K1" s="6"/>
      <c r="L1" s="6"/>
      <c r="M1" s="6"/>
    </row>
    <row r="2" spans="2:13">
      <c r="B2" s="6"/>
      <c r="C2" s="6"/>
      <c r="D2" s="6"/>
      <c r="E2" s="6"/>
      <c r="F2" s="6"/>
      <c r="G2" s="6"/>
      <c r="H2" s="6"/>
      <c r="I2" s="6"/>
      <c r="J2" s="6"/>
      <c r="K2" s="6"/>
      <c r="L2" s="6"/>
      <c r="M2" s="6"/>
    </row>
    <row r="3" spans="2:13">
      <c r="B3" s="98" t="s">
        <v>140</v>
      </c>
      <c r="C3" s="98"/>
      <c r="D3" s="98"/>
      <c r="E3" s="98"/>
      <c r="F3" s="98"/>
      <c r="G3" s="98"/>
      <c r="H3" s="98"/>
      <c r="I3" s="98"/>
      <c r="J3" s="98"/>
      <c r="K3" s="98"/>
      <c r="L3" s="6"/>
      <c r="M3" s="6"/>
    </row>
    <row r="4" spans="2:13">
      <c r="B4" s="6"/>
      <c r="C4" s="6"/>
      <c r="D4" s="6"/>
      <c r="E4" s="6"/>
      <c r="F4" s="6"/>
      <c r="G4" s="6"/>
      <c r="H4" s="6"/>
      <c r="I4" s="6"/>
      <c r="J4" s="6"/>
      <c r="K4" s="6"/>
      <c r="L4" s="6"/>
      <c r="M4" s="6"/>
    </row>
    <row r="5" spans="2:13">
      <c r="B5" s="6" t="s">
        <v>16</v>
      </c>
      <c r="C5" s="6"/>
      <c r="D5" s="6"/>
      <c r="E5" s="6"/>
      <c r="F5" s="6"/>
      <c r="G5" s="6"/>
      <c r="H5" s="6"/>
      <c r="I5" s="6"/>
      <c r="J5" s="6"/>
      <c r="K5" s="28" t="s">
        <v>89</v>
      </c>
      <c r="L5" s="6"/>
      <c r="M5" s="6"/>
    </row>
    <row r="6" spans="2:13">
      <c r="B6" s="146" t="s">
        <v>64</v>
      </c>
      <c r="C6" s="146"/>
      <c r="D6" s="146"/>
      <c r="E6" s="169" t="s">
        <v>77</v>
      </c>
      <c r="F6" s="146"/>
      <c r="G6" s="29" t="s">
        <v>86</v>
      </c>
      <c r="H6" s="29" t="s">
        <v>85</v>
      </c>
      <c r="I6" s="29" t="s">
        <v>84</v>
      </c>
      <c r="J6" s="30" t="s">
        <v>82</v>
      </c>
      <c r="K6" s="30" t="s">
        <v>83</v>
      </c>
      <c r="L6" s="6"/>
      <c r="M6" s="6"/>
    </row>
    <row r="7" spans="2:13">
      <c r="B7" s="146"/>
      <c r="C7" s="146"/>
      <c r="D7" s="146"/>
      <c r="E7" s="169"/>
      <c r="F7" s="146"/>
      <c r="G7" s="31" t="s">
        <v>78</v>
      </c>
      <c r="H7" s="31" t="s">
        <v>81</v>
      </c>
      <c r="I7" s="31" t="s">
        <v>80</v>
      </c>
      <c r="J7" s="32" t="s">
        <v>88</v>
      </c>
      <c r="K7" s="32" t="s">
        <v>87</v>
      </c>
      <c r="L7" s="6"/>
      <c r="M7" s="6"/>
    </row>
    <row r="8" spans="2:13">
      <c r="B8" s="146"/>
      <c r="C8" s="146"/>
      <c r="D8" s="146"/>
      <c r="E8" s="169"/>
      <c r="F8" s="146"/>
      <c r="G8" s="33" t="s">
        <v>79</v>
      </c>
      <c r="H8" s="34"/>
      <c r="I8" s="33" t="str">
        <f>"("&amp;総括表!Q8&amp;"か月分"&amp;")"</f>
        <v>(3か月分)</v>
      </c>
      <c r="J8" s="35"/>
      <c r="K8" s="35"/>
      <c r="L8" s="6"/>
      <c r="M8" s="6"/>
    </row>
    <row r="9" spans="2:13">
      <c r="B9" s="184"/>
      <c r="C9" s="185"/>
      <c r="D9" s="186"/>
      <c r="E9" s="36" t="s">
        <v>66</v>
      </c>
      <c r="F9" s="24"/>
      <c r="G9" s="5" t="str">
        <f>IFERROR(ROUND(H9/F9,0),"")</f>
        <v/>
      </c>
      <c r="H9" s="2"/>
      <c r="I9" s="5">
        <f>H9*総括表!$Q$8</f>
        <v>0</v>
      </c>
      <c r="J9" s="2"/>
      <c r="K9" s="5">
        <f>I9+J9</f>
        <v>0</v>
      </c>
      <c r="L9" s="6">
        <f>B9</f>
        <v>0</v>
      </c>
      <c r="M9" s="56">
        <f>F11</f>
        <v>0</v>
      </c>
    </row>
    <row r="10" spans="2:13">
      <c r="B10" s="57" t="str">
        <f>IF(B9=総括表!$S$17,"（","")</f>
        <v/>
      </c>
      <c r="C10" s="64"/>
      <c r="D10" s="58" t="str">
        <f>IF(B9=総括表!$S$17,"）","")</f>
        <v/>
      </c>
      <c r="E10" s="36" t="s">
        <v>67</v>
      </c>
      <c r="F10" s="24"/>
      <c r="G10" s="5" t="str">
        <f>IFERROR(ROUND(H10/F10,0),"")</f>
        <v/>
      </c>
      <c r="H10" s="2"/>
      <c r="I10" s="5">
        <f>H10*総括表!$Q$8</f>
        <v>0</v>
      </c>
      <c r="J10" s="2"/>
      <c r="K10" s="5">
        <f>I10+J10</f>
        <v>0</v>
      </c>
      <c r="L10" s="6">
        <f>L9</f>
        <v>0</v>
      </c>
      <c r="M10" s="56">
        <f>F11</f>
        <v>0</v>
      </c>
    </row>
    <row r="11" spans="2:13">
      <c r="B11" s="65"/>
      <c r="C11" s="66"/>
      <c r="D11" s="67"/>
      <c r="E11" s="37" t="s">
        <v>68</v>
      </c>
      <c r="F11" s="38">
        <f>SUM(F9:F10)</f>
        <v>0</v>
      </c>
      <c r="G11" s="15" t="str">
        <f>IFERROR(ROUND(H11/F11,0),"")</f>
        <v/>
      </c>
      <c r="H11" s="15">
        <f>SUM(H9:H10)</f>
        <v>0</v>
      </c>
      <c r="I11" s="15">
        <f>SUM(I9:I10)</f>
        <v>0</v>
      </c>
      <c r="J11" s="15">
        <f>SUM(J9:J10)</f>
        <v>0</v>
      </c>
      <c r="K11" s="15">
        <f>SUM(K9:K10)</f>
        <v>0</v>
      </c>
      <c r="L11" s="6"/>
      <c r="M11" s="6"/>
    </row>
    <row r="12" spans="2:13">
      <c r="B12" s="184"/>
      <c r="C12" s="185"/>
      <c r="D12" s="186"/>
      <c r="E12" s="36" t="s">
        <v>66</v>
      </c>
      <c r="F12" s="24"/>
      <c r="G12" s="5" t="str">
        <f t="shared" ref="G12:G38" si="0">IFERROR(ROUND(H12/F12,0),"")</f>
        <v/>
      </c>
      <c r="H12" s="2"/>
      <c r="I12" s="5">
        <f>H12*総括表!$Q$8</f>
        <v>0</v>
      </c>
      <c r="J12" s="2"/>
      <c r="K12" s="5">
        <f t="shared" ref="K12:K13" si="1">I12+J12</f>
        <v>0</v>
      </c>
      <c r="L12" s="6">
        <f>B12</f>
        <v>0</v>
      </c>
      <c r="M12" s="56">
        <f t="shared" ref="M12" si="2">F14</f>
        <v>0</v>
      </c>
    </row>
    <row r="13" spans="2:13">
      <c r="B13" s="57" t="str">
        <f>IF(B12=総括表!$S$17,"（","")</f>
        <v/>
      </c>
      <c r="C13" s="64"/>
      <c r="D13" s="58" t="str">
        <f>IF(B12=総括表!$S$17,"）","")</f>
        <v/>
      </c>
      <c r="E13" s="36" t="s">
        <v>67</v>
      </c>
      <c r="F13" s="24"/>
      <c r="G13" s="5" t="str">
        <f t="shared" si="0"/>
        <v/>
      </c>
      <c r="H13" s="2"/>
      <c r="I13" s="5">
        <f>H13*総括表!$Q$8</f>
        <v>0</v>
      </c>
      <c r="J13" s="2"/>
      <c r="K13" s="5">
        <f t="shared" si="1"/>
        <v>0</v>
      </c>
      <c r="L13" s="6">
        <f t="shared" ref="L13" si="3">L12</f>
        <v>0</v>
      </c>
      <c r="M13" s="56">
        <f t="shared" ref="M13" si="4">F14</f>
        <v>0</v>
      </c>
    </row>
    <row r="14" spans="2:13">
      <c r="B14" s="65"/>
      <c r="C14" s="66"/>
      <c r="D14" s="67"/>
      <c r="E14" s="37" t="s">
        <v>68</v>
      </c>
      <c r="F14" s="38">
        <f t="shared" ref="F14" si="5">SUM(F12:F13)</f>
        <v>0</v>
      </c>
      <c r="G14" s="15" t="str">
        <f t="shared" si="0"/>
        <v/>
      </c>
      <c r="H14" s="15">
        <f t="shared" ref="H14:K14" si="6">SUM(H12:H13)</f>
        <v>0</v>
      </c>
      <c r="I14" s="15">
        <f t="shared" si="6"/>
        <v>0</v>
      </c>
      <c r="J14" s="15">
        <f t="shared" si="6"/>
        <v>0</v>
      </c>
      <c r="K14" s="15">
        <f t="shared" si="6"/>
        <v>0</v>
      </c>
      <c r="L14" s="6"/>
      <c r="M14" s="6"/>
    </row>
    <row r="15" spans="2:13">
      <c r="B15" s="184"/>
      <c r="C15" s="185"/>
      <c r="D15" s="186"/>
      <c r="E15" s="36" t="s">
        <v>66</v>
      </c>
      <c r="F15" s="24"/>
      <c r="G15" s="5" t="str">
        <f t="shared" si="0"/>
        <v/>
      </c>
      <c r="H15" s="2"/>
      <c r="I15" s="5">
        <f>H15*総括表!$Q$8</f>
        <v>0</v>
      </c>
      <c r="J15" s="2"/>
      <c r="K15" s="5">
        <f t="shared" ref="K15:K16" si="7">I15+J15</f>
        <v>0</v>
      </c>
      <c r="L15" s="6">
        <f>B15</f>
        <v>0</v>
      </c>
      <c r="M15" s="56">
        <f t="shared" ref="M15" si="8">F17</f>
        <v>0</v>
      </c>
    </row>
    <row r="16" spans="2:13">
      <c r="B16" s="57" t="str">
        <f>IF(B15=総括表!$S$17,"（","")</f>
        <v/>
      </c>
      <c r="C16" s="64"/>
      <c r="D16" s="58" t="str">
        <f>IF(B15=総括表!$S$17,"）","")</f>
        <v/>
      </c>
      <c r="E16" s="36" t="s">
        <v>67</v>
      </c>
      <c r="F16" s="24"/>
      <c r="G16" s="5" t="str">
        <f t="shared" si="0"/>
        <v/>
      </c>
      <c r="H16" s="2"/>
      <c r="I16" s="5">
        <f>H16*総括表!$Q$8</f>
        <v>0</v>
      </c>
      <c r="J16" s="2"/>
      <c r="K16" s="5">
        <f t="shared" si="7"/>
        <v>0</v>
      </c>
      <c r="L16" s="6">
        <f t="shared" ref="L16" si="9">L15</f>
        <v>0</v>
      </c>
      <c r="M16" s="56">
        <f t="shared" ref="M16" si="10">F17</f>
        <v>0</v>
      </c>
    </row>
    <row r="17" spans="2:13">
      <c r="B17" s="65"/>
      <c r="C17" s="66"/>
      <c r="D17" s="67"/>
      <c r="E17" s="39" t="s">
        <v>68</v>
      </c>
      <c r="F17" s="40">
        <f t="shared" ref="F17" si="11">SUM(F15:F16)</f>
        <v>0</v>
      </c>
      <c r="G17" s="15" t="str">
        <f t="shared" si="0"/>
        <v/>
      </c>
      <c r="H17" s="15">
        <f t="shared" ref="H17:K17" si="12">SUM(H15:H16)</f>
        <v>0</v>
      </c>
      <c r="I17" s="15">
        <f t="shared" si="12"/>
        <v>0</v>
      </c>
      <c r="J17" s="15">
        <f t="shared" si="12"/>
        <v>0</v>
      </c>
      <c r="K17" s="15">
        <f t="shared" si="12"/>
        <v>0</v>
      </c>
      <c r="L17" s="6"/>
      <c r="M17" s="6"/>
    </row>
    <row r="18" spans="2:13">
      <c r="B18" s="184"/>
      <c r="C18" s="185"/>
      <c r="D18" s="186"/>
      <c r="E18" s="36" t="s">
        <v>66</v>
      </c>
      <c r="F18" s="24"/>
      <c r="G18" s="5" t="str">
        <f t="shared" si="0"/>
        <v/>
      </c>
      <c r="H18" s="2"/>
      <c r="I18" s="5">
        <f>H18*総括表!$Q$8</f>
        <v>0</v>
      </c>
      <c r="J18" s="2"/>
      <c r="K18" s="5">
        <f t="shared" ref="K18:K19" si="13">I18+J18</f>
        <v>0</v>
      </c>
      <c r="L18" s="6">
        <f>B18</f>
        <v>0</v>
      </c>
      <c r="M18" s="56">
        <f t="shared" ref="M18" si="14">F20</f>
        <v>0</v>
      </c>
    </row>
    <row r="19" spans="2:13">
      <c r="B19" s="57" t="str">
        <f>IF(B18=総括表!$S$17,"（","")</f>
        <v/>
      </c>
      <c r="C19" s="64"/>
      <c r="D19" s="58" t="str">
        <f>IF(B18=総括表!$S$17,"）","")</f>
        <v/>
      </c>
      <c r="E19" s="36" t="s">
        <v>67</v>
      </c>
      <c r="F19" s="24"/>
      <c r="G19" s="5" t="str">
        <f t="shared" si="0"/>
        <v/>
      </c>
      <c r="H19" s="2"/>
      <c r="I19" s="5">
        <f>H19*総括表!$Q$8</f>
        <v>0</v>
      </c>
      <c r="J19" s="2"/>
      <c r="K19" s="5">
        <f t="shared" si="13"/>
        <v>0</v>
      </c>
      <c r="L19" s="6">
        <f t="shared" ref="L19" si="15">L18</f>
        <v>0</v>
      </c>
      <c r="M19" s="56">
        <f t="shared" ref="M19" si="16">F20</f>
        <v>0</v>
      </c>
    </row>
    <row r="20" spans="2:13">
      <c r="B20" s="65"/>
      <c r="C20" s="66"/>
      <c r="D20" s="67"/>
      <c r="E20" s="39" t="s">
        <v>68</v>
      </c>
      <c r="F20" s="40">
        <f t="shared" ref="F20" si="17">SUM(F18:F19)</f>
        <v>0</v>
      </c>
      <c r="G20" s="15" t="str">
        <f t="shared" si="0"/>
        <v/>
      </c>
      <c r="H20" s="15">
        <f t="shared" ref="H20:K20" si="18">SUM(H18:H19)</f>
        <v>0</v>
      </c>
      <c r="I20" s="15">
        <f t="shared" si="18"/>
        <v>0</v>
      </c>
      <c r="J20" s="15">
        <f t="shared" si="18"/>
        <v>0</v>
      </c>
      <c r="K20" s="15">
        <f t="shared" si="18"/>
        <v>0</v>
      </c>
      <c r="L20" s="6"/>
      <c r="M20" s="6"/>
    </row>
    <row r="21" spans="2:13">
      <c r="B21" s="184"/>
      <c r="C21" s="185"/>
      <c r="D21" s="186"/>
      <c r="E21" s="36" t="s">
        <v>66</v>
      </c>
      <c r="F21" s="24"/>
      <c r="G21" s="5" t="str">
        <f t="shared" si="0"/>
        <v/>
      </c>
      <c r="H21" s="2"/>
      <c r="I21" s="5">
        <f>H21*総括表!$Q$8</f>
        <v>0</v>
      </c>
      <c r="J21" s="2"/>
      <c r="K21" s="5">
        <f t="shared" ref="K21:K22" si="19">I21+J21</f>
        <v>0</v>
      </c>
      <c r="L21" s="6">
        <f>B21</f>
        <v>0</v>
      </c>
      <c r="M21" s="56">
        <f t="shared" ref="M21" si="20">F23</f>
        <v>0</v>
      </c>
    </row>
    <row r="22" spans="2:13">
      <c r="B22" s="57" t="str">
        <f>IF(B21=総括表!$S$17,"（","")</f>
        <v/>
      </c>
      <c r="C22" s="64"/>
      <c r="D22" s="58" t="str">
        <f>IF(B21=総括表!$S$17,"）","")</f>
        <v/>
      </c>
      <c r="E22" s="36" t="s">
        <v>67</v>
      </c>
      <c r="F22" s="24"/>
      <c r="G22" s="5" t="str">
        <f t="shared" si="0"/>
        <v/>
      </c>
      <c r="H22" s="2"/>
      <c r="I22" s="5">
        <f>H22*総括表!$Q$8</f>
        <v>0</v>
      </c>
      <c r="J22" s="2"/>
      <c r="K22" s="5">
        <f t="shared" si="19"/>
        <v>0</v>
      </c>
      <c r="L22" s="6">
        <f t="shared" ref="L22" si="21">L21</f>
        <v>0</v>
      </c>
      <c r="M22" s="56">
        <f t="shared" ref="M22" si="22">F23</f>
        <v>0</v>
      </c>
    </row>
    <row r="23" spans="2:13">
      <c r="B23" s="65"/>
      <c r="C23" s="66"/>
      <c r="D23" s="67"/>
      <c r="E23" s="39" t="s">
        <v>68</v>
      </c>
      <c r="F23" s="40">
        <f t="shared" ref="F23" si="23">SUM(F21:F22)</f>
        <v>0</v>
      </c>
      <c r="G23" s="15" t="str">
        <f t="shared" si="0"/>
        <v/>
      </c>
      <c r="H23" s="15">
        <f t="shared" ref="H23:K23" si="24">SUM(H21:H22)</f>
        <v>0</v>
      </c>
      <c r="I23" s="15">
        <f t="shared" si="24"/>
        <v>0</v>
      </c>
      <c r="J23" s="15">
        <f t="shared" si="24"/>
        <v>0</v>
      </c>
      <c r="K23" s="15">
        <f t="shared" si="24"/>
        <v>0</v>
      </c>
      <c r="L23" s="6"/>
      <c r="M23" s="6"/>
    </row>
    <row r="24" spans="2:13">
      <c r="B24" s="184"/>
      <c r="C24" s="185"/>
      <c r="D24" s="186"/>
      <c r="E24" s="36" t="s">
        <v>66</v>
      </c>
      <c r="F24" s="24"/>
      <c r="G24" s="5" t="str">
        <f t="shared" si="0"/>
        <v/>
      </c>
      <c r="H24" s="2"/>
      <c r="I24" s="5">
        <f>H24*総括表!$Q$8</f>
        <v>0</v>
      </c>
      <c r="J24" s="2"/>
      <c r="K24" s="5">
        <f t="shared" ref="K24:K25" si="25">I24+J24</f>
        <v>0</v>
      </c>
      <c r="L24" s="6">
        <f>B24</f>
        <v>0</v>
      </c>
      <c r="M24" s="56">
        <f t="shared" ref="M24" si="26">F26</f>
        <v>0</v>
      </c>
    </row>
    <row r="25" spans="2:13">
      <c r="B25" s="57" t="str">
        <f>IF(B24=総括表!$S$17,"（","")</f>
        <v/>
      </c>
      <c r="C25" s="64"/>
      <c r="D25" s="58" t="str">
        <f>IF(B24=総括表!$S$17,"）","")</f>
        <v/>
      </c>
      <c r="E25" s="36" t="s">
        <v>67</v>
      </c>
      <c r="F25" s="24"/>
      <c r="G25" s="5" t="str">
        <f t="shared" si="0"/>
        <v/>
      </c>
      <c r="H25" s="2"/>
      <c r="I25" s="5">
        <f>H25*総括表!$Q$8</f>
        <v>0</v>
      </c>
      <c r="J25" s="2"/>
      <c r="K25" s="5">
        <f t="shared" si="25"/>
        <v>0</v>
      </c>
      <c r="L25" s="6">
        <f t="shared" ref="L25" si="27">L24</f>
        <v>0</v>
      </c>
      <c r="M25" s="56">
        <f t="shared" ref="M25" si="28">F26</f>
        <v>0</v>
      </c>
    </row>
    <row r="26" spans="2:13">
      <c r="B26" s="65"/>
      <c r="C26" s="66"/>
      <c r="D26" s="67"/>
      <c r="E26" s="39" t="s">
        <v>68</v>
      </c>
      <c r="F26" s="40">
        <f t="shared" ref="F26" si="29">SUM(F24:F25)</f>
        <v>0</v>
      </c>
      <c r="G26" s="15" t="str">
        <f t="shared" si="0"/>
        <v/>
      </c>
      <c r="H26" s="15">
        <f t="shared" ref="H26:K26" si="30">SUM(H24:H25)</f>
        <v>0</v>
      </c>
      <c r="I26" s="15">
        <f t="shared" si="30"/>
        <v>0</v>
      </c>
      <c r="J26" s="15">
        <f t="shared" si="30"/>
        <v>0</v>
      </c>
      <c r="K26" s="15">
        <f t="shared" si="30"/>
        <v>0</v>
      </c>
      <c r="L26" s="6"/>
      <c r="M26" s="6"/>
    </row>
    <row r="27" spans="2:13">
      <c r="B27" s="184"/>
      <c r="C27" s="185"/>
      <c r="D27" s="186"/>
      <c r="E27" s="36" t="s">
        <v>66</v>
      </c>
      <c r="F27" s="24"/>
      <c r="G27" s="5" t="str">
        <f t="shared" si="0"/>
        <v/>
      </c>
      <c r="H27" s="2"/>
      <c r="I27" s="5">
        <f>H27*総括表!$Q$8</f>
        <v>0</v>
      </c>
      <c r="J27" s="2"/>
      <c r="K27" s="5">
        <f t="shared" ref="K27:K28" si="31">I27+J27</f>
        <v>0</v>
      </c>
      <c r="L27" s="6">
        <f>B27</f>
        <v>0</v>
      </c>
      <c r="M27" s="56">
        <f t="shared" ref="M27" si="32">F29</f>
        <v>0</v>
      </c>
    </row>
    <row r="28" spans="2:13">
      <c r="B28" s="57" t="str">
        <f>IF(B27=総括表!$S$17,"（","")</f>
        <v/>
      </c>
      <c r="C28" s="64"/>
      <c r="D28" s="58" t="str">
        <f>IF(B27=総括表!$S$17,"）","")</f>
        <v/>
      </c>
      <c r="E28" s="36" t="s">
        <v>67</v>
      </c>
      <c r="F28" s="24"/>
      <c r="G28" s="5" t="str">
        <f t="shared" si="0"/>
        <v/>
      </c>
      <c r="H28" s="2"/>
      <c r="I28" s="5">
        <f>H28*総括表!$Q$8</f>
        <v>0</v>
      </c>
      <c r="J28" s="2"/>
      <c r="K28" s="5">
        <f t="shared" si="31"/>
        <v>0</v>
      </c>
      <c r="L28" s="6">
        <f t="shared" ref="L28" si="33">L27</f>
        <v>0</v>
      </c>
      <c r="M28" s="56">
        <f t="shared" ref="M28" si="34">F29</f>
        <v>0</v>
      </c>
    </row>
    <row r="29" spans="2:13">
      <c r="B29" s="65"/>
      <c r="C29" s="66"/>
      <c r="D29" s="67"/>
      <c r="E29" s="39" t="s">
        <v>68</v>
      </c>
      <c r="F29" s="40">
        <f t="shared" ref="F29" si="35">SUM(F27:F28)</f>
        <v>0</v>
      </c>
      <c r="G29" s="15" t="str">
        <f t="shared" si="0"/>
        <v/>
      </c>
      <c r="H29" s="15">
        <f t="shared" ref="H29:K29" si="36">SUM(H27:H28)</f>
        <v>0</v>
      </c>
      <c r="I29" s="15">
        <f t="shared" si="36"/>
        <v>0</v>
      </c>
      <c r="J29" s="15">
        <f t="shared" si="36"/>
        <v>0</v>
      </c>
      <c r="K29" s="15">
        <f t="shared" si="36"/>
        <v>0</v>
      </c>
      <c r="L29" s="6"/>
      <c r="M29" s="6"/>
    </row>
    <row r="30" spans="2:13">
      <c r="B30" s="184"/>
      <c r="C30" s="185"/>
      <c r="D30" s="186"/>
      <c r="E30" s="36" t="s">
        <v>66</v>
      </c>
      <c r="F30" s="24"/>
      <c r="G30" s="5" t="str">
        <f t="shared" si="0"/>
        <v/>
      </c>
      <c r="H30" s="2"/>
      <c r="I30" s="5">
        <f>H30*総括表!$Q$8</f>
        <v>0</v>
      </c>
      <c r="J30" s="2"/>
      <c r="K30" s="5">
        <f t="shared" ref="K30:K31" si="37">I30+J30</f>
        <v>0</v>
      </c>
      <c r="L30" s="6">
        <f>B30</f>
        <v>0</v>
      </c>
      <c r="M30" s="56">
        <f t="shared" ref="M30" si="38">F32</f>
        <v>0</v>
      </c>
    </row>
    <row r="31" spans="2:13">
      <c r="B31" s="57" t="str">
        <f>IF(B30=総括表!$S$17,"（","")</f>
        <v/>
      </c>
      <c r="C31" s="64"/>
      <c r="D31" s="58" t="str">
        <f>IF(B30=総括表!$S$17,"）","")</f>
        <v/>
      </c>
      <c r="E31" s="36" t="s">
        <v>67</v>
      </c>
      <c r="F31" s="24"/>
      <c r="G31" s="5" t="str">
        <f t="shared" si="0"/>
        <v/>
      </c>
      <c r="H31" s="2"/>
      <c r="I31" s="5">
        <f>H31*総括表!$Q$8</f>
        <v>0</v>
      </c>
      <c r="J31" s="2"/>
      <c r="K31" s="5">
        <f t="shared" si="37"/>
        <v>0</v>
      </c>
      <c r="L31" s="6">
        <f t="shared" ref="L31" si="39">L30</f>
        <v>0</v>
      </c>
      <c r="M31" s="56">
        <f t="shared" ref="M31" si="40">F32</f>
        <v>0</v>
      </c>
    </row>
    <row r="32" spans="2:13">
      <c r="B32" s="65"/>
      <c r="C32" s="66"/>
      <c r="D32" s="67"/>
      <c r="E32" s="39" t="s">
        <v>68</v>
      </c>
      <c r="F32" s="40">
        <f t="shared" ref="F32" si="41">SUM(F30:F31)</f>
        <v>0</v>
      </c>
      <c r="G32" s="15" t="str">
        <f t="shared" si="0"/>
        <v/>
      </c>
      <c r="H32" s="15">
        <f t="shared" ref="H32:K32" si="42">SUM(H30:H31)</f>
        <v>0</v>
      </c>
      <c r="I32" s="15">
        <f t="shared" si="42"/>
        <v>0</v>
      </c>
      <c r="J32" s="15">
        <f t="shared" si="42"/>
        <v>0</v>
      </c>
      <c r="K32" s="15">
        <f t="shared" si="42"/>
        <v>0</v>
      </c>
      <c r="L32" s="6"/>
      <c r="M32" s="6"/>
    </row>
    <row r="33" spans="2:17">
      <c r="B33" s="184"/>
      <c r="C33" s="185"/>
      <c r="D33" s="186"/>
      <c r="E33" s="36" t="s">
        <v>66</v>
      </c>
      <c r="F33" s="24"/>
      <c r="G33" s="5" t="str">
        <f t="shared" si="0"/>
        <v/>
      </c>
      <c r="H33" s="2"/>
      <c r="I33" s="5">
        <f>H33*総括表!$Q$8</f>
        <v>0</v>
      </c>
      <c r="J33" s="2"/>
      <c r="K33" s="5">
        <f t="shared" ref="K33:K34" si="43">I33+J33</f>
        <v>0</v>
      </c>
      <c r="L33" s="6">
        <f>B33</f>
        <v>0</v>
      </c>
      <c r="M33" s="56">
        <f t="shared" ref="M33" si="44">F35</f>
        <v>0</v>
      </c>
    </row>
    <row r="34" spans="2:17">
      <c r="B34" s="57" t="str">
        <f>IF(B33=総括表!$S$17,"（","")</f>
        <v/>
      </c>
      <c r="C34" s="64"/>
      <c r="D34" s="58" t="str">
        <f>IF(B33=総括表!$S$17,"）","")</f>
        <v/>
      </c>
      <c r="E34" s="36" t="s">
        <v>67</v>
      </c>
      <c r="F34" s="24"/>
      <c r="G34" s="5" t="str">
        <f t="shared" si="0"/>
        <v/>
      </c>
      <c r="H34" s="2"/>
      <c r="I34" s="5">
        <f>H34*総括表!$Q$8</f>
        <v>0</v>
      </c>
      <c r="J34" s="2"/>
      <c r="K34" s="5">
        <f t="shared" si="43"/>
        <v>0</v>
      </c>
      <c r="L34" s="6">
        <f t="shared" ref="L34" si="45">L33</f>
        <v>0</v>
      </c>
      <c r="M34" s="56">
        <f t="shared" ref="M34" si="46">F35</f>
        <v>0</v>
      </c>
    </row>
    <row r="35" spans="2:17">
      <c r="B35" s="65"/>
      <c r="C35" s="66"/>
      <c r="D35" s="67"/>
      <c r="E35" s="39" t="s">
        <v>68</v>
      </c>
      <c r="F35" s="40">
        <f t="shared" ref="F35" si="47">SUM(F33:F34)</f>
        <v>0</v>
      </c>
      <c r="G35" s="15" t="str">
        <f t="shared" si="0"/>
        <v/>
      </c>
      <c r="H35" s="15">
        <f t="shared" ref="H35:K35" si="48">SUM(H33:H34)</f>
        <v>0</v>
      </c>
      <c r="I35" s="15">
        <f t="shared" si="48"/>
        <v>0</v>
      </c>
      <c r="J35" s="15">
        <f t="shared" si="48"/>
        <v>0</v>
      </c>
      <c r="K35" s="15">
        <f t="shared" si="48"/>
        <v>0</v>
      </c>
      <c r="L35" s="6"/>
      <c r="M35" s="6"/>
    </row>
    <row r="36" spans="2:17" ht="18.75" customHeight="1">
      <c r="B36" s="184"/>
      <c r="C36" s="185"/>
      <c r="D36" s="186"/>
      <c r="E36" s="36" t="s">
        <v>66</v>
      </c>
      <c r="F36" s="24"/>
      <c r="G36" s="5" t="str">
        <f t="shared" si="0"/>
        <v/>
      </c>
      <c r="H36" s="2"/>
      <c r="I36" s="5">
        <f>H36*総括表!$Q$8</f>
        <v>0</v>
      </c>
      <c r="J36" s="2"/>
      <c r="K36" s="5">
        <f t="shared" ref="K36:K37" si="49">I36+J36</f>
        <v>0</v>
      </c>
      <c r="L36" s="6">
        <f>B36</f>
        <v>0</v>
      </c>
      <c r="M36" s="56">
        <f t="shared" ref="M36" si="50">F38</f>
        <v>0</v>
      </c>
      <c r="N36" s="25" t="s">
        <v>91</v>
      </c>
      <c r="O36" s="190" t="s">
        <v>109</v>
      </c>
      <c r="P36" s="191"/>
      <c r="Q36" s="192"/>
    </row>
    <row r="37" spans="2:17">
      <c r="B37" s="57" t="str">
        <f>IF(B36=総括表!$S$17,"（","")</f>
        <v/>
      </c>
      <c r="C37" s="64"/>
      <c r="D37" s="58" t="str">
        <f>IF(B36=総括表!$S$17,"）","")</f>
        <v/>
      </c>
      <c r="E37" s="36" t="s">
        <v>67</v>
      </c>
      <c r="F37" s="24"/>
      <c r="G37" s="5" t="str">
        <f t="shared" si="0"/>
        <v/>
      </c>
      <c r="H37" s="2"/>
      <c r="I37" s="5">
        <f>H37*総括表!$Q$8</f>
        <v>0</v>
      </c>
      <c r="J37" s="2"/>
      <c r="K37" s="5">
        <f t="shared" si="49"/>
        <v>0</v>
      </c>
      <c r="L37" s="6">
        <f t="shared" ref="L37" si="51">L36</f>
        <v>0</v>
      </c>
      <c r="M37" s="56">
        <f t="shared" ref="M37" si="52">F38</f>
        <v>0</v>
      </c>
      <c r="N37" s="26" t="s">
        <v>91</v>
      </c>
      <c r="O37" s="193"/>
      <c r="P37" s="193"/>
      <c r="Q37" s="194"/>
    </row>
    <row r="38" spans="2:17">
      <c r="B38" s="65"/>
      <c r="C38" s="66"/>
      <c r="D38" s="67"/>
      <c r="E38" s="39" t="s">
        <v>68</v>
      </c>
      <c r="F38" s="40">
        <f t="shared" ref="F38" si="53">SUM(F36:F37)</f>
        <v>0</v>
      </c>
      <c r="G38" s="15" t="str">
        <f t="shared" si="0"/>
        <v/>
      </c>
      <c r="H38" s="15">
        <f t="shared" ref="H38:K38" si="54">SUM(H36:H37)</f>
        <v>0</v>
      </c>
      <c r="I38" s="15">
        <f t="shared" si="54"/>
        <v>0</v>
      </c>
      <c r="J38" s="15">
        <f t="shared" si="54"/>
        <v>0</v>
      </c>
      <c r="K38" s="15">
        <f t="shared" si="54"/>
        <v>0</v>
      </c>
      <c r="L38" s="6"/>
      <c r="M38" s="6"/>
      <c r="N38" s="27" t="s">
        <v>91</v>
      </c>
      <c r="O38" s="195"/>
      <c r="P38" s="195"/>
      <c r="Q38" s="196"/>
    </row>
    <row r="39" spans="2:17">
      <c r="B39" s="104" t="s">
        <v>9</v>
      </c>
      <c r="C39" s="187"/>
      <c r="D39" s="105"/>
      <c r="E39" s="41" t="s">
        <v>66</v>
      </c>
      <c r="F39" s="42">
        <f>SUMIF($E$9:$E$38,$E39,F$9:F$38)</f>
        <v>0</v>
      </c>
      <c r="G39" s="43">
        <f>IFERROR(H39/F39,0)</f>
        <v>0</v>
      </c>
      <c r="H39" s="43">
        <f t="shared" ref="H39:K40" si="55">SUMIF($E$9:$E$38,$E39,H$9:H$38)</f>
        <v>0</v>
      </c>
      <c r="I39" s="43">
        <f t="shared" si="55"/>
        <v>0</v>
      </c>
      <c r="J39" s="43">
        <f t="shared" si="55"/>
        <v>0</v>
      </c>
      <c r="K39" s="43">
        <f t="shared" si="55"/>
        <v>0</v>
      </c>
      <c r="L39" s="6"/>
      <c r="M39" s="6"/>
    </row>
    <row r="40" spans="2:17">
      <c r="B40" s="106"/>
      <c r="C40" s="188"/>
      <c r="D40" s="107"/>
      <c r="E40" s="41" t="s">
        <v>67</v>
      </c>
      <c r="F40" s="42">
        <f>SUMIF($E$9:$E$38,$E40,F$9:F$38)</f>
        <v>0</v>
      </c>
      <c r="G40" s="43">
        <f>IFERROR(H40/F40,0)</f>
        <v>0</v>
      </c>
      <c r="H40" s="43">
        <f t="shared" si="55"/>
        <v>0</v>
      </c>
      <c r="I40" s="43">
        <f t="shared" si="55"/>
        <v>0</v>
      </c>
      <c r="J40" s="43">
        <f t="shared" si="55"/>
        <v>0</v>
      </c>
      <c r="K40" s="43">
        <f t="shared" si="55"/>
        <v>0</v>
      </c>
      <c r="L40" s="6"/>
      <c r="M40" s="6"/>
    </row>
    <row r="41" spans="2:17">
      <c r="B41" s="108"/>
      <c r="C41" s="189"/>
      <c r="D41" s="109"/>
      <c r="E41" s="44" t="s">
        <v>68</v>
      </c>
      <c r="F41" s="45">
        <f>SUM(F39:F40)</f>
        <v>0</v>
      </c>
      <c r="G41" s="46">
        <f>IFERROR(H41/F41,0)</f>
        <v>0</v>
      </c>
      <c r="H41" s="46">
        <f>SUM(H39:H40)</f>
        <v>0</v>
      </c>
      <c r="I41" s="46">
        <f t="shared" ref="I41" si="56">SUM(I39:I40)</f>
        <v>0</v>
      </c>
      <c r="J41" s="46">
        <f>SUM(J39:J40)</f>
        <v>0</v>
      </c>
      <c r="K41" s="46">
        <f>SUM(K39:K40)</f>
        <v>0</v>
      </c>
      <c r="L41" s="6"/>
      <c r="M41" s="6"/>
    </row>
    <row r="42" spans="2:17">
      <c r="B42" s="1" t="s">
        <v>23</v>
      </c>
    </row>
    <row r="43" spans="2:17">
      <c r="B43" s="1" t="s">
        <v>104</v>
      </c>
    </row>
    <row r="44" spans="2:17">
      <c r="B44" s="1" t="s">
        <v>142</v>
      </c>
    </row>
    <row r="45" spans="2:17">
      <c r="B45" s="1" t="s">
        <v>92</v>
      </c>
    </row>
    <row r="46" spans="2:17">
      <c r="B46" s="1" t="s">
        <v>143</v>
      </c>
    </row>
  </sheetData>
  <sheetProtection formatCells="0" formatColumns="0" formatRows="0" insertColumns="0" insertRows="0" insertHyperlinks="0" deleteColumns="0" deleteRows="0" selectLockedCells="1" sort="0" autoFilter="0" pivotTables="0"/>
  <mergeCells count="15">
    <mergeCell ref="B39:D41"/>
    <mergeCell ref="O36:Q38"/>
    <mergeCell ref="B21:D21"/>
    <mergeCell ref="B24:D24"/>
    <mergeCell ref="B27:D27"/>
    <mergeCell ref="B30:D30"/>
    <mergeCell ref="B33:D33"/>
    <mergeCell ref="B3:K3"/>
    <mergeCell ref="B36:D36"/>
    <mergeCell ref="B6:D8"/>
    <mergeCell ref="B18:D18"/>
    <mergeCell ref="B9:D9"/>
    <mergeCell ref="B12:D12"/>
    <mergeCell ref="B15:D15"/>
    <mergeCell ref="E6:F8"/>
  </mergeCells>
  <phoneticPr fontId="2"/>
  <conditionalFormatting sqref="F9:F10 F12:F13 F15:F16 F18:F19 F21:F22 F24:F25 F27:F28 F30:F31 F36:F37">
    <cfRule type="notContainsBlanks" dxfId="54" priority="4" stopIfTrue="1">
      <formula>LEN(TRIM(F9))&gt;0</formula>
    </cfRule>
  </conditionalFormatting>
  <conditionalFormatting sqref="H9:H10 H12:H13 H15:H16 H18:H19 H21:H22 H24:H25 H27:H28 H30:H31 H33:H34 H36:H37 J12:J13 J15:J16 J18:J19 J21:J22 J24:J25 J27:J28 J30:J31 J33:J34 J36:J37">
    <cfRule type="expression" dxfId="53" priority="17">
      <formula>$M9&gt;0</formula>
    </cfRule>
  </conditionalFormatting>
  <conditionalFormatting sqref="H9:H10 H12:H13 H15:H16 H18:H19 H21:H22 H24:H25 H27:H28 H30:H31 H33:H34 H36:H37">
    <cfRule type="notContainsBlanks" priority="16" stopIfTrue="1">
      <formula>LEN(TRIM(H9))&gt;0</formula>
    </cfRule>
  </conditionalFormatting>
  <conditionalFormatting sqref="J9:J10">
    <cfRule type="expression" dxfId="52" priority="15">
      <formula>$M9&gt;0</formula>
    </cfRule>
  </conditionalFormatting>
  <conditionalFormatting sqref="J9:J10 J12:J13 J15:J16 J18:J19 J21:J22 J24:J25 J27:J28 J30:J31 J33:J34 J36:J37">
    <cfRule type="notContainsBlanks" priority="14" stopIfTrue="1">
      <formula>LEN(TRIM(J9))&gt;0</formula>
    </cfRule>
  </conditionalFormatting>
  <conditionalFormatting sqref="C10">
    <cfRule type="notContainsBlanks" priority="11" stopIfTrue="1">
      <formula>LEN(TRIM(C10))&gt;0</formula>
    </cfRule>
    <cfRule type="expression" dxfId="51" priority="12">
      <formula>$B10&lt;&gt;""</formula>
    </cfRule>
  </conditionalFormatting>
  <conditionalFormatting sqref="C37 C13 C16 C19 C22 C25 C28 C31 C34">
    <cfRule type="notContainsBlanks" priority="8" stopIfTrue="1">
      <formula>LEN(TRIM(C13))&gt;0</formula>
    </cfRule>
    <cfRule type="expression" dxfId="50" priority="9">
      <formula>$B13&lt;&gt;""</formula>
    </cfRule>
  </conditionalFormatting>
  <conditionalFormatting sqref="C37 C13 C16 C19 C22 C25 C28 C31 C34">
    <cfRule type="notContainsBlanks" priority="6" stopIfTrue="1">
      <formula>LEN(TRIM(C13))&gt;0</formula>
    </cfRule>
    <cfRule type="expression" dxfId="49" priority="7">
      <formula>$B13&lt;&gt;""</formula>
    </cfRule>
  </conditionalFormatting>
  <conditionalFormatting sqref="B9:D9">
    <cfRule type="containsBlanks" dxfId="48" priority="5">
      <formula>LEN(TRIM(B9))=0</formula>
    </cfRule>
  </conditionalFormatting>
  <conditionalFormatting sqref="F12:F13">
    <cfRule type="expression" dxfId="47" priority="13">
      <formula>$B$12&lt;&gt;""</formula>
    </cfRule>
  </conditionalFormatting>
  <conditionalFormatting sqref="F9:F10 F12:F13 F15:F16 F18:F19 F21:F22 F24:F25 F27:F28 F30:F31 F33:F34 F36:F37">
    <cfRule type="expression" dxfId="46" priority="19">
      <formula>$L9&lt;&gt;0</formula>
    </cfRule>
  </conditionalFormatting>
  <dataValidations count="1">
    <dataValidation imeMode="off" allowBlank="1" showInputMessage="1" showErrorMessage="1" sqref="F9:K41" xr:uid="{00000000-0002-0000-0200-000000000000}"/>
  </dataValidations>
  <pageMargins left="0.70866141732283472" right="0.70866141732283472" top="0.74803149606299213" bottom="0.74803149606299213" header="0.31496062992125984" footer="0.31496062992125984"/>
  <pageSetup paperSize="9" scale="8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総括表!$S$8:$S$17</xm:f>
          </x14:formula1>
          <xm:sqref>B12:D12 B15:D15 B18:D18 B21:D21 B24:D24 B27:D27 B30:D30 B33:D33 B36:D36 B9:D9</xm:sqref>
        </x14:dataValidation>
        <x14:dataValidation type="list" allowBlank="1" showInputMessage="1" showErrorMessage="1" xr:uid="{00000000-0002-0000-0200-000002000000}">
          <x14:formula1>
            <xm:f>総括表!$S$8:$S$16</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B1:J22"/>
  <sheetViews>
    <sheetView zoomScale="85" zoomScaleNormal="85" zoomScalePageLayoutView="70" workbookViewId="0">
      <selection activeCell="L11" sqref="L11"/>
    </sheetView>
  </sheetViews>
  <sheetFormatPr defaultRowHeight="18.75"/>
  <cols>
    <col min="1" max="1" width="3.375" style="1" customWidth="1"/>
    <col min="2" max="4" width="20" style="1" customWidth="1"/>
    <col min="5" max="5" width="2.25" style="1" bestFit="1" customWidth="1"/>
    <col min="6" max="6" width="15.5" style="1" customWidth="1"/>
    <col min="7" max="7" width="2.25" style="1" bestFit="1" customWidth="1"/>
    <col min="8" max="8" width="9" style="1"/>
    <col min="9" max="9" width="3.375" style="1" bestFit="1" customWidth="1"/>
    <col min="10" max="10" width="45" style="1" customWidth="1"/>
    <col min="11" max="16384" width="9" style="1"/>
  </cols>
  <sheetData>
    <row r="1" spans="2:10">
      <c r="B1" s="6" t="s">
        <v>144</v>
      </c>
      <c r="C1" s="6"/>
      <c r="D1" s="6"/>
      <c r="E1" s="6"/>
      <c r="F1" s="6"/>
      <c r="G1" s="6"/>
    </row>
    <row r="2" spans="2:10">
      <c r="B2" s="6"/>
      <c r="C2" s="6"/>
      <c r="D2" s="6"/>
      <c r="E2" s="6"/>
      <c r="F2" s="6"/>
      <c r="G2" s="6"/>
    </row>
    <row r="3" spans="2:10">
      <c r="B3" s="98" t="s">
        <v>93</v>
      </c>
      <c r="C3" s="98"/>
      <c r="D3" s="98"/>
      <c r="E3" s="98"/>
      <c r="F3" s="98"/>
      <c r="G3" s="6"/>
    </row>
    <row r="4" spans="2:10">
      <c r="B4" s="6"/>
      <c r="C4" s="6"/>
      <c r="D4" s="6"/>
      <c r="E4" s="6"/>
      <c r="F4" s="6"/>
      <c r="G4" s="6"/>
    </row>
    <row r="5" spans="2:10">
      <c r="B5" s="6" t="s">
        <v>16</v>
      </c>
      <c r="C5" s="6"/>
      <c r="D5" s="6"/>
      <c r="E5" s="6"/>
      <c r="F5" s="6"/>
      <c r="G5" s="28" t="s">
        <v>146</v>
      </c>
    </row>
    <row r="6" spans="2:10" ht="18.75" customHeight="1">
      <c r="B6" s="200" t="s">
        <v>94</v>
      </c>
      <c r="C6" s="200" t="s">
        <v>95</v>
      </c>
      <c r="D6" s="200" t="s">
        <v>96</v>
      </c>
      <c r="E6" s="136" t="s">
        <v>97</v>
      </c>
      <c r="F6" s="180"/>
      <c r="G6" s="137"/>
    </row>
    <row r="7" spans="2:10" ht="18.75" customHeight="1">
      <c r="B7" s="201"/>
      <c r="C7" s="201"/>
      <c r="D7" s="201"/>
      <c r="E7" s="3" t="s">
        <v>20</v>
      </c>
      <c r="F7" s="49">
        <f>総括表!Q8</f>
        <v>3</v>
      </c>
      <c r="G7" s="4" t="s">
        <v>98</v>
      </c>
    </row>
    <row r="8" spans="2:10" ht="37.5" customHeight="1">
      <c r="B8" s="47"/>
      <c r="C8" s="47"/>
      <c r="D8" s="48"/>
      <c r="E8" s="198">
        <f>D8*$F$7</f>
        <v>0</v>
      </c>
      <c r="F8" s="198"/>
      <c r="G8" s="198"/>
      <c r="I8" s="215" t="s">
        <v>166</v>
      </c>
      <c r="J8" s="68" t="s">
        <v>165</v>
      </c>
    </row>
    <row r="9" spans="2:10" ht="37.5" customHeight="1">
      <c r="B9" s="47"/>
      <c r="C9" s="47"/>
      <c r="D9" s="48"/>
      <c r="E9" s="198">
        <f t="shared" ref="E9:E17" si="0">D9*$F$7</f>
        <v>0</v>
      </c>
      <c r="F9" s="198"/>
      <c r="G9" s="198"/>
      <c r="I9" s="215" t="s">
        <v>167</v>
      </c>
      <c r="J9" s="216" t="s">
        <v>168</v>
      </c>
    </row>
    <row r="10" spans="2:10" ht="37.5" customHeight="1">
      <c r="B10" s="47"/>
      <c r="C10" s="47"/>
      <c r="D10" s="48"/>
      <c r="E10" s="198">
        <f t="shared" si="0"/>
        <v>0</v>
      </c>
      <c r="F10" s="198"/>
      <c r="G10" s="198"/>
    </row>
    <row r="11" spans="2:10" ht="37.5" customHeight="1">
      <c r="B11" s="47"/>
      <c r="C11" s="47"/>
      <c r="D11" s="48"/>
      <c r="E11" s="198">
        <f t="shared" si="0"/>
        <v>0</v>
      </c>
      <c r="F11" s="198"/>
      <c r="G11" s="198"/>
    </row>
    <row r="12" spans="2:10" ht="37.5" customHeight="1">
      <c r="B12" s="47"/>
      <c r="C12" s="47"/>
      <c r="D12" s="48"/>
      <c r="E12" s="198">
        <f t="shared" si="0"/>
        <v>0</v>
      </c>
      <c r="F12" s="198"/>
      <c r="G12" s="198"/>
    </row>
    <row r="13" spans="2:10" ht="37.5" customHeight="1">
      <c r="B13" s="47"/>
      <c r="C13" s="47"/>
      <c r="D13" s="48"/>
      <c r="E13" s="198">
        <f t="shared" si="0"/>
        <v>0</v>
      </c>
      <c r="F13" s="198"/>
      <c r="G13" s="198"/>
    </row>
    <row r="14" spans="2:10" ht="37.5" customHeight="1">
      <c r="B14" s="47"/>
      <c r="C14" s="47"/>
      <c r="D14" s="48"/>
      <c r="E14" s="198">
        <f t="shared" si="0"/>
        <v>0</v>
      </c>
      <c r="F14" s="198"/>
      <c r="G14" s="198"/>
    </row>
    <row r="15" spans="2:10" ht="37.5" customHeight="1">
      <c r="B15" s="47"/>
      <c r="C15" s="47"/>
      <c r="D15" s="48"/>
      <c r="E15" s="198">
        <f t="shared" si="0"/>
        <v>0</v>
      </c>
      <c r="F15" s="198"/>
      <c r="G15" s="198"/>
    </row>
    <row r="16" spans="2:10" ht="37.5" customHeight="1">
      <c r="B16" s="47"/>
      <c r="C16" s="47"/>
      <c r="D16" s="48"/>
      <c r="E16" s="198">
        <f t="shared" si="0"/>
        <v>0</v>
      </c>
      <c r="F16" s="198"/>
      <c r="G16" s="198"/>
    </row>
    <row r="17" spans="2:10" ht="37.5" customHeight="1">
      <c r="B17" s="47"/>
      <c r="C17" s="47"/>
      <c r="D17" s="48"/>
      <c r="E17" s="198">
        <f t="shared" si="0"/>
        <v>0</v>
      </c>
      <c r="F17" s="198"/>
      <c r="G17" s="198"/>
      <c r="I17" s="69" t="s">
        <v>150</v>
      </c>
      <c r="J17" s="68" t="s">
        <v>151</v>
      </c>
    </row>
    <row r="18" spans="2:10" ht="37.5" customHeight="1">
      <c r="B18" s="146" t="s">
        <v>9</v>
      </c>
      <c r="C18" s="146"/>
      <c r="D18" s="50">
        <f>SUM(D8:D17)</f>
        <v>0</v>
      </c>
      <c r="E18" s="199">
        <f>SUM(E8:G17)</f>
        <v>0</v>
      </c>
      <c r="F18" s="199"/>
      <c r="G18" s="199"/>
      <c r="I18" s="70"/>
    </row>
    <row r="19" spans="2:10">
      <c r="B19" s="1" t="s">
        <v>23</v>
      </c>
    </row>
    <row r="20" spans="2:10">
      <c r="B20" s="1" t="s">
        <v>145</v>
      </c>
    </row>
    <row r="21" spans="2:10">
      <c r="B21" s="197" t="s">
        <v>105</v>
      </c>
      <c r="C21" s="197"/>
      <c r="D21" s="197"/>
      <c r="E21" s="197"/>
      <c r="F21" s="197"/>
      <c r="G21" s="197"/>
    </row>
    <row r="22" spans="2:10">
      <c r="B22" s="197"/>
      <c r="C22" s="197"/>
      <c r="D22" s="197"/>
      <c r="E22" s="197"/>
      <c r="F22" s="197"/>
      <c r="G22" s="197"/>
    </row>
  </sheetData>
  <sheetProtection sheet="1" formatCells="0" formatColumns="0" formatRows="0" insertColumns="0" insertRows="0" insertHyperlinks="0" deleteColumns="0" deleteRows="0" selectLockedCells="1" sort="0" autoFilter="0" pivotTables="0"/>
  <mergeCells count="18">
    <mergeCell ref="B6:B7"/>
    <mergeCell ref="C6:C7"/>
    <mergeCell ref="D6:D7"/>
    <mergeCell ref="B18:C18"/>
    <mergeCell ref="B3:F3"/>
    <mergeCell ref="E6:G6"/>
    <mergeCell ref="E8:G8"/>
    <mergeCell ref="E9:G9"/>
    <mergeCell ref="E10:G10"/>
    <mergeCell ref="E11:G11"/>
    <mergeCell ref="E12:G12"/>
    <mergeCell ref="E13:G13"/>
    <mergeCell ref="E14:G14"/>
    <mergeCell ref="B21:G22"/>
    <mergeCell ref="E15:G15"/>
    <mergeCell ref="E16:G16"/>
    <mergeCell ref="E17:G17"/>
    <mergeCell ref="E18:G18"/>
  </mergeCells>
  <phoneticPr fontId="2"/>
  <conditionalFormatting sqref="D8:D17">
    <cfRule type="notContainsBlanks" priority="6" stopIfTrue="1">
      <formula>LEN(TRIM(D8))&gt;0</formula>
    </cfRule>
    <cfRule type="expression" dxfId="45" priority="7">
      <formula>$C8&lt;&gt;""</formula>
    </cfRule>
  </conditionalFormatting>
  <conditionalFormatting sqref="B8:C17">
    <cfRule type="expression" priority="4" stopIfTrue="1">
      <formula>B$8&lt;&gt;""</formula>
    </cfRule>
    <cfRule type="containsBlanks" dxfId="44" priority="5">
      <formula>LEN(TRIM(B8))=0</formula>
    </cfRule>
  </conditionalFormatting>
  <dataValidations count="1">
    <dataValidation imeMode="off" allowBlank="1" showInputMessage="1" showErrorMessage="1" sqref="D8:G18" xr:uid="{00000000-0002-0000-0300-00000000000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T62"/>
  <sheetViews>
    <sheetView topLeftCell="A7" zoomScale="85" zoomScaleNormal="85" workbookViewId="0">
      <selection activeCell="S33" sqref="S33"/>
    </sheetView>
  </sheetViews>
  <sheetFormatPr defaultRowHeight="18.75"/>
  <cols>
    <col min="1" max="1" width="3.375" style="1" customWidth="1"/>
    <col min="2" max="3" width="3.75" style="1" customWidth="1"/>
    <col min="4" max="4" width="11.25" style="1" customWidth="1"/>
    <col min="5" max="5" width="7.5" style="1" customWidth="1"/>
    <col min="6" max="6" width="18" style="1" customWidth="1"/>
    <col min="7" max="7" width="5.25" style="1" bestFit="1" customWidth="1"/>
    <col min="8" max="8" width="9.375" style="1" customWidth="1"/>
    <col min="9" max="10" width="3.375" style="1" bestFit="1" customWidth="1"/>
    <col min="11" max="11" width="5.25" style="1" bestFit="1" customWidth="1"/>
    <col min="12" max="12" width="9.375" style="1" customWidth="1"/>
    <col min="13" max="14" width="3.375" style="1" bestFit="1" customWidth="1"/>
    <col min="15" max="15" width="4.125" style="1" customWidth="1"/>
    <col min="16" max="16" width="5.25" style="1" bestFit="1" customWidth="1"/>
    <col min="17" max="17" width="7.25" style="1" customWidth="1"/>
    <col min="18" max="18" width="7.375" style="1" customWidth="1"/>
    <col min="19" max="16384" width="9" style="1"/>
  </cols>
  <sheetData>
    <row r="1" spans="2:20">
      <c r="B1" s="6" t="s">
        <v>133</v>
      </c>
      <c r="C1" s="6"/>
      <c r="D1" s="6"/>
      <c r="E1" s="6"/>
      <c r="F1" s="6"/>
      <c r="G1" s="6"/>
      <c r="H1" s="6"/>
      <c r="I1" s="6"/>
      <c r="J1" s="6"/>
      <c r="K1" s="6"/>
      <c r="L1" s="6"/>
      <c r="M1" s="6"/>
      <c r="N1" s="6"/>
      <c r="O1" s="6"/>
      <c r="P1" s="6"/>
      <c r="Q1" s="6"/>
      <c r="R1" s="6"/>
    </row>
    <row r="2" spans="2:20">
      <c r="B2" s="98" t="s">
        <v>132</v>
      </c>
      <c r="C2" s="98"/>
      <c r="D2" s="98"/>
      <c r="E2" s="98"/>
      <c r="F2" s="98"/>
      <c r="G2" s="98"/>
      <c r="H2" s="98"/>
      <c r="I2" s="98"/>
      <c r="J2" s="98"/>
      <c r="K2" s="98"/>
      <c r="L2" s="98"/>
      <c r="M2" s="98"/>
      <c r="N2" s="98"/>
      <c r="O2" s="98"/>
      <c r="P2" s="98"/>
      <c r="Q2" s="98"/>
      <c r="R2" s="98"/>
    </row>
    <row r="3" spans="2:20">
      <c r="B3" s="6" t="s">
        <v>169</v>
      </c>
      <c r="C3" s="6"/>
      <c r="D3" s="6"/>
      <c r="E3" s="6"/>
      <c r="F3" s="6"/>
      <c r="G3" s="6"/>
      <c r="H3" s="6"/>
      <c r="I3" s="6"/>
      <c r="J3" s="6"/>
      <c r="K3" s="6"/>
      <c r="L3" s="6"/>
      <c r="M3" s="6"/>
      <c r="N3" s="6"/>
      <c r="O3" s="6"/>
      <c r="P3" s="6"/>
      <c r="Q3" s="6"/>
      <c r="R3" s="6"/>
    </row>
    <row r="4" spans="2:20">
      <c r="B4" s="146"/>
      <c r="C4" s="146"/>
      <c r="D4" s="146"/>
      <c r="E4" s="167" t="s">
        <v>62</v>
      </c>
      <c r="F4" s="168"/>
      <c r="G4" s="169"/>
      <c r="H4" s="146" t="s">
        <v>61</v>
      </c>
      <c r="I4" s="146"/>
      <c r="J4" s="146"/>
      <c r="K4" s="146"/>
      <c r="L4" s="146"/>
      <c r="M4" s="146" t="s">
        <v>63</v>
      </c>
      <c r="N4" s="146"/>
      <c r="O4" s="146"/>
      <c r="P4" s="146"/>
      <c r="Q4" s="146"/>
      <c r="R4" s="146"/>
    </row>
    <row r="5" spans="2:20">
      <c r="B5" s="145" t="s">
        <v>24</v>
      </c>
      <c r="C5" s="145"/>
      <c r="D5" s="145"/>
      <c r="E5" s="202"/>
      <c r="F5" s="203"/>
      <c r="G5" s="204"/>
      <c r="H5" s="205">
        <f>E5*30</f>
        <v>0</v>
      </c>
      <c r="I5" s="205"/>
      <c r="J5" s="205"/>
      <c r="K5" s="205"/>
      <c r="L5" s="205"/>
      <c r="M5" s="205">
        <f>E5*365</f>
        <v>0</v>
      </c>
      <c r="N5" s="205"/>
      <c r="O5" s="205"/>
      <c r="P5" s="205"/>
      <c r="Q5" s="205"/>
      <c r="R5" s="205"/>
      <c r="S5" s="214">
        <f>L15+L16</f>
        <v>0</v>
      </c>
      <c r="T5" s="1" t="str">
        <f>IF(M5=S5,"一致","不一致")</f>
        <v>一致</v>
      </c>
    </row>
    <row r="6" spans="2:20">
      <c r="B6" s="145" t="s">
        <v>25</v>
      </c>
      <c r="C6" s="145"/>
      <c r="D6" s="145"/>
      <c r="E6" s="202"/>
      <c r="F6" s="203"/>
      <c r="G6" s="204"/>
      <c r="H6" s="206"/>
      <c r="I6" s="206"/>
      <c r="J6" s="206"/>
      <c r="K6" s="206"/>
      <c r="L6" s="206"/>
      <c r="M6" s="205">
        <f>H6*12</f>
        <v>0</v>
      </c>
      <c r="N6" s="205"/>
      <c r="O6" s="205"/>
      <c r="P6" s="205"/>
      <c r="Q6" s="205"/>
      <c r="R6" s="205"/>
      <c r="S6" s="214">
        <f>L19+L20</f>
        <v>0</v>
      </c>
      <c r="T6" s="1" t="str">
        <f>IF(M6=S6,"一致","不一致")</f>
        <v>一致</v>
      </c>
    </row>
    <row r="7" spans="2:20">
      <c r="B7" s="1" t="s">
        <v>37</v>
      </c>
    </row>
    <row r="8" spans="2:20">
      <c r="B8" s="1" t="s">
        <v>38</v>
      </c>
    </row>
    <row r="11" spans="2:20">
      <c r="B11" s="6" t="s">
        <v>170</v>
      </c>
      <c r="C11" s="6"/>
      <c r="D11" s="6"/>
      <c r="E11" s="6"/>
      <c r="F11" s="6"/>
      <c r="G11" s="6"/>
      <c r="H11" s="6"/>
      <c r="I11" s="6"/>
      <c r="J11" s="6"/>
      <c r="K11" s="6"/>
      <c r="L11" s="6"/>
      <c r="M11" s="6"/>
      <c r="N11" s="6"/>
      <c r="O11" s="6"/>
      <c r="P11" s="6"/>
      <c r="Q11" s="6"/>
      <c r="R11" s="6"/>
    </row>
    <row r="12" spans="2:20">
      <c r="B12" s="167" t="s">
        <v>2</v>
      </c>
      <c r="C12" s="168"/>
      <c r="D12" s="168"/>
      <c r="E12" s="169"/>
      <c r="F12" s="73" t="s">
        <v>40</v>
      </c>
      <c r="G12" s="136" t="s">
        <v>41</v>
      </c>
      <c r="H12" s="180"/>
      <c r="I12" s="180"/>
      <c r="J12" s="180"/>
      <c r="K12" s="180"/>
      <c r="L12" s="180"/>
      <c r="M12" s="180"/>
      <c r="N12" s="180"/>
      <c r="O12" s="180"/>
      <c r="P12" s="180"/>
      <c r="Q12" s="180"/>
      <c r="R12" s="137"/>
    </row>
    <row r="13" spans="2:20">
      <c r="B13" s="170" t="s">
        <v>123</v>
      </c>
      <c r="C13" s="171"/>
      <c r="D13" s="171"/>
      <c r="E13" s="172"/>
      <c r="F13" s="5">
        <f>F14+F18++F21+F22+F23</f>
        <v>0</v>
      </c>
      <c r="G13" s="207"/>
      <c r="H13" s="208"/>
      <c r="I13" s="208"/>
      <c r="J13" s="208"/>
      <c r="K13" s="208"/>
      <c r="L13" s="208"/>
      <c r="M13" s="208"/>
      <c r="N13" s="208"/>
      <c r="O13" s="208"/>
      <c r="P13" s="208"/>
      <c r="Q13" s="208"/>
      <c r="R13" s="209"/>
    </row>
    <row r="14" spans="2:20">
      <c r="B14" s="14"/>
      <c r="C14" s="158" t="s">
        <v>3</v>
      </c>
      <c r="D14" s="159"/>
      <c r="E14" s="160"/>
      <c r="F14" s="15">
        <f>SUM(F15:F17)</f>
        <v>0</v>
      </c>
      <c r="G14" s="207"/>
      <c r="H14" s="208"/>
      <c r="I14" s="208"/>
      <c r="J14" s="208"/>
      <c r="K14" s="208"/>
      <c r="L14" s="208"/>
      <c r="M14" s="208"/>
      <c r="N14" s="208"/>
      <c r="O14" s="208"/>
      <c r="P14" s="208"/>
      <c r="Q14" s="208"/>
      <c r="R14" s="209"/>
    </row>
    <row r="15" spans="2:20">
      <c r="B15" s="14"/>
      <c r="C15" s="16"/>
      <c r="D15" s="164" t="s">
        <v>26</v>
      </c>
      <c r="E15" s="165"/>
      <c r="F15" s="2"/>
      <c r="G15" s="71" t="s">
        <v>42</v>
      </c>
      <c r="H15" s="53" t="str">
        <f t="shared" ref="H15" si="0">IFERROR(F15/L15*1000,"－")</f>
        <v>－</v>
      </c>
      <c r="I15" s="72" t="s">
        <v>43</v>
      </c>
      <c r="J15" s="72" t="s">
        <v>44</v>
      </c>
      <c r="K15" s="72" t="s">
        <v>45</v>
      </c>
      <c r="L15" s="51"/>
      <c r="M15" s="166" t="s">
        <v>46</v>
      </c>
      <c r="N15" s="166"/>
      <c r="O15" s="166"/>
      <c r="P15" s="166"/>
      <c r="Q15" s="166"/>
      <c r="R15" s="165"/>
    </row>
    <row r="16" spans="2:20">
      <c r="B16" s="14"/>
      <c r="C16" s="16"/>
      <c r="D16" s="164" t="s">
        <v>27</v>
      </c>
      <c r="E16" s="165"/>
      <c r="F16" s="2"/>
      <c r="G16" s="71" t="s">
        <v>42</v>
      </c>
      <c r="H16" s="53" t="str">
        <f>IFERROR(F16/L16*1000,"－")</f>
        <v>－</v>
      </c>
      <c r="I16" s="72" t="s">
        <v>43</v>
      </c>
      <c r="J16" s="72" t="s">
        <v>44</v>
      </c>
      <c r="K16" s="72" t="s">
        <v>45</v>
      </c>
      <c r="L16" s="51"/>
      <c r="M16" s="166" t="s">
        <v>46</v>
      </c>
      <c r="N16" s="166"/>
      <c r="O16" s="166"/>
      <c r="P16" s="166"/>
      <c r="Q16" s="166"/>
      <c r="R16" s="165"/>
    </row>
    <row r="17" spans="2:18">
      <c r="B17" s="14"/>
      <c r="C17" s="20"/>
      <c r="D17" s="164" t="s">
        <v>28</v>
      </c>
      <c r="E17" s="165"/>
      <c r="F17" s="2"/>
      <c r="G17" s="71" t="s">
        <v>42</v>
      </c>
      <c r="H17" s="53" t="str">
        <f t="shared" ref="H17" si="1">IFERROR(F17/L17*1000,"－")</f>
        <v>－</v>
      </c>
      <c r="I17" s="72" t="s">
        <v>43</v>
      </c>
      <c r="J17" s="72" t="s">
        <v>44</v>
      </c>
      <c r="K17" s="72" t="s">
        <v>45</v>
      </c>
      <c r="L17" s="51"/>
      <c r="M17" s="166" t="s">
        <v>46</v>
      </c>
      <c r="N17" s="166"/>
      <c r="O17" s="166"/>
      <c r="P17" s="166"/>
      <c r="Q17" s="166"/>
      <c r="R17" s="165"/>
    </row>
    <row r="18" spans="2:18">
      <c r="B18" s="14"/>
      <c r="C18" s="158" t="s">
        <v>4</v>
      </c>
      <c r="D18" s="159"/>
      <c r="E18" s="160"/>
      <c r="F18" s="15">
        <f>SUM(F19:F20)</f>
        <v>0</v>
      </c>
      <c r="G18" s="207"/>
      <c r="H18" s="208"/>
      <c r="I18" s="208"/>
      <c r="J18" s="208"/>
      <c r="K18" s="208"/>
      <c r="L18" s="208"/>
      <c r="M18" s="208"/>
      <c r="N18" s="208"/>
      <c r="O18" s="208"/>
      <c r="P18" s="208"/>
      <c r="Q18" s="208"/>
      <c r="R18" s="209"/>
    </row>
    <row r="19" spans="2:18">
      <c r="B19" s="14"/>
      <c r="C19" s="16"/>
      <c r="D19" s="164" t="s">
        <v>26</v>
      </c>
      <c r="E19" s="165"/>
      <c r="F19" s="2"/>
      <c r="G19" s="71" t="s">
        <v>42</v>
      </c>
      <c r="H19" s="53" t="str">
        <f t="shared" ref="H19:H20" si="2">IFERROR(F19/L19*1000,"－")</f>
        <v>－</v>
      </c>
      <c r="I19" s="72" t="s">
        <v>43</v>
      </c>
      <c r="J19" s="72" t="s">
        <v>44</v>
      </c>
      <c r="K19" s="72" t="s">
        <v>45</v>
      </c>
      <c r="L19" s="51"/>
      <c r="M19" s="166" t="s">
        <v>46</v>
      </c>
      <c r="N19" s="166"/>
      <c r="O19" s="166"/>
      <c r="P19" s="166"/>
      <c r="Q19" s="166"/>
      <c r="R19" s="165"/>
    </row>
    <row r="20" spans="2:18">
      <c r="B20" s="14"/>
      <c r="C20" s="20"/>
      <c r="D20" s="164" t="s">
        <v>27</v>
      </c>
      <c r="E20" s="165"/>
      <c r="F20" s="2"/>
      <c r="G20" s="71" t="s">
        <v>42</v>
      </c>
      <c r="H20" s="53" t="str">
        <f t="shared" si="2"/>
        <v>－</v>
      </c>
      <c r="I20" s="72" t="s">
        <v>43</v>
      </c>
      <c r="J20" s="72" t="s">
        <v>44</v>
      </c>
      <c r="K20" s="72" t="s">
        <v>45</v>
      </c>
      <c r="L20" s="51"/>
      <c r="M20" s="166" t="s">
        <v>46</v>
      </c>
      <c r="N20" s="166"/>
      <c r="O20" s="166"/>
      <c r="P20" s="166"/>
      <c r="Q20" s="166"/>
      <c r="R20" s="165"/>
    </row>
    <row r="21" spans="2:18">
      <c r="B21" s="14"/>
      <c r="C21" s="147" t="s">
        <v>134</v>
      </c>
      <c r="D21" s="148"/>
      <c r="E21" s="149"/>
      <c r="F21" s="7"/>
      <c r="G21" s="210" t="s">
        <v>47</v>
      </c>
      <c r="H21" s="211"/>
      <c r="I21" s="211"/>
      <c r="J21" s="211"/>
      <c r="K21" s="211"/>
      <c r="L21" s="211"/>
      <c r="M21" s="211"/>
      <c r="N21" s="211"/>
      <c r="O21" s="211"/>
      <c r="P21" s="211"/>
      <c r="Q21" s="211"/>
      <c r="R21" s="212"/>
    </row>
    <row r="22" spans="2:18">
      <c r="B22" s="14"/>
      <c r="C22" s="147" t="s">
        <v>135</v>
      </c>
      <c r="D22" s="148"/>
      <c r="E22" s="149"/>
      <c r="F22" s="7"/>
      <c r="G22" s="210"/>
      <c r="H22" s="211"/>
      <c r="I22" s="211"/>
      <c r="J22" s="211"/>
      <c r="K22" s="211"/>
      <c r="L22" s="211"/>
      <c r="M22" s="211"/>
      <c r="N22" s="211"/>
      <c r="O22" s="211"/>
      <c r="P22" s="211"/>
      <c r="Q22" s="211"/>
      <c r="R22" s="212"/>
    </row>
    <row r="23" spans="2:18">
      <c r="B23" s="21"/>
      <c r="C23" s="147" t="s">
        <v>126</v>
      </c>
      <c r="D23" s="148"/>
      <c r="E23" s="149"/>
      <c r="F23" s="7"/>
      <c r="G23" s="210"/>
      <c r="H23" s="211"/>
      <c r="I23" s="211"/>
      <c r="J23" s="211"/>
      <c r="K23" s="211"/>
      <c r="L23" s="211"/>
      <c r="M23" s="211"/>
      <c r="N23" s="211"/>
      <c r="O23" s="211"/>
      <c r="P23" s="211"/>
      <c r="Q23" s="211"/>
      <c r="R23" s="212"/>
    </row>
    <row r="24" spans="2:18">
      <c r="B24" s="170" t="s">
        <v>127</v>
      </c>
      <c r="C24" s="171"/>
      <c r="D24" s="171"/>
      <c r="E24" s="172"/>
      <c r="F24" s="5">
        <f>SUM(F25:F26)</f>
        <v>0</v>
      </c>
      <c r="G24" s="210"/>
      <c r="H24" s="211"/>
      <c r="I24" s="211"/>
      <c r="J24" s="211"/>
      <c r="K24" s="211"/>
      <c r="L24" s="211"/>
      <c r="M24" s="211"/>
      <c r="N24" s="211"/>
      <c r="O24" s="211"/>
      <c r="P24" s="211"/>
      <c r="Q24" s="211"/>
      <c r="R24" s="212"/>
    </row>
    <row r="25" spans="2:18">
      <c r="B25" s="14"/>
      <c r="C25" s="147" t="s">
        <v>103</v>
      </c>
      <c r="D25" s="148"/>
      <c r="E25" s="149"/>
      <c r="F25" s="7"/>
      <c r="G25" s="210" t="s">
        <v>48</v>
      </c>
      <c r="H25" s="211"/>
      <c r="I25" s="211"/>
      <c r="J25" s="211"/>
      <c r="K25" s="211"/>
      <c r="L25" s="211"/>
      <c r="M25" s="211"/>
      <c r="N25" s="211"/>
      <c r="O25" s="211"/>
      <c r="P25" s="211"/>
      <c r="Q25" s="211"/>
      <c r="R25" s="212"/>
    </row>
    <row r="26" spans="2:18">
      <c r="B26" s="21"/>
      <c r="C26" s="147" t="s">
        <v>5</v>
      </c>
      <c r="D26" s="148"/>
      <c r="E26" s="149"/>
      <c r="F26" s="7"/>
      <c r="G26" s="210" t="s">
        <v>49</v>
      </c>
      <c r="H26" s="211"/>
      <c r="I26" s="211"/>
      <c r="J26" s="211"/>
      <c r="K26" s="211"/>
      <c r="L26" s="211"/>
      <c r="M26" s="211"/>
      <c r="N26" s="211"/>
      <c r="O26" s="211"/>
      <c r="P26" s="211"/>
      <c r="Q26" s="211"/>
      <c r="R26" s="212"/>
    </row>
    <row r="27" spans="2:18">
      <c r="B27" s="164" t="s">
        <v>6</v>
      </c>
      <c r="C27" s="166"/>
      <c r="D27" s="166"/>
      <c r="E27" s="165"/>
      <c r="F27" s="2"/>
      <c r="G27" s="210" t="s">
        <v>50</v>
      </c>
      <c r="H27" s="211"/>
      <c r="I27" s="211"/>
      <c r="J27" s="211"/>
      <c r="K27" s="211"/>
      <c r="L27" s="211"/>
      <c r="M27" s="211"/>
      <c r="N27" s="211"/>
      <c r="O27" s="211"/>
      <c r="P27" s="211"/>
      <c r="Q27" s="211"/>
      <c r="R27" s="212"/>
    </row>
    <row r="28" spans="2:18">
      <c r="B28" s="164" t="s">
        <v>7</v>
      </c>
      <c r="C28" s="166"/>
      <c r="D28" s="166"/>
      <c r="E28" s="165"/>
      <c r="F28" s="2"/>
      <c r="G28" s="142" t="s">
        <v>147</v>
      </c>
      <c r="H28" s="143"/>
      <c r="I28" s="143"/>
      <c r="J28" s="143"/>
      <c r="K28" s="143"/>
      <c r="L28" s="143"/>
      <c r="M28" s="143"/>
      <c r="N28" s="143"/>
      <c r="O28" s="143"/>
      <c r="P28" s="143"/>
      <c r="Q28" s="143"/>
      <c r="R28" s="144"/>
    </row>
    <row r="29" spans="2:18">
      <c r="B29" s="164" t="s">
        <v>8</v>
      </c>
      <c r="C29" s="166"/>
      <c r="D29" s="166"/>
      <c r="E29" s="165"/>
      <c r="F29" s="5">
        <f>初年度・明細!F51</f>
        <v>0</v>
      </c>
      <c r="G29" s="142" t="s">
        <v>136</v>
      </c>
      <c r="H29" s="143"/>
      <c r="I29" s="143"/>
      <c r="J29" s="143"/>
      <c r="K29" s="143"/>
      <c r="L29" s="143"/>
      <c r="M29" s="143"/>
      <c r="N29" s="143"/>
      <c r="O29" s="143"/>
      <c r="P29" s="143"/>
      <c r="Q29" s="143"/>
      <c r="R29" s="144"/>
    </row>
    <row r="30" spans="2:18">
      <c r="B30" s="167" t="s">
        <v>9</v>
      </c>
      <c r="C30" s="168"/>
      <c r="D30" s="168"/>
      <c r="E30" s="169"/>
      <c r="F30" s="22">
        <f>F13+F24+F27+F28+F29</f>
        <v>0</v>
      </c>
      <c r="G30" s="177"/>
      <c r="H30" s="178"/>
      <c r="I30" s="178"/>
      <c r="J30" s="178"/>
      <c r="K30" s="178"/>
      <c r="L30" s="178"/>
      <c r="M30" s="178"/>
      <c r="N30" s="178"/>
      <c r="O30" s="178"/>
      <c r="P30" s="178"/>
      <c r="Q30" s="178"/>
      <c r="R30" s="179"/>
    </row>
    <row r="31" spans="2:18">
      <c r="B31" s="6"/>
      <c r="C31" s="6"/>
      <c r="D31" s="6"/>
      <c r="E31" s="6"/>
      <c r="F31" s="6"/>
      <c r="G31" s="6"/>
      <c r="H31" s="6"/>
      <c r="I31" s="6"/>
      <c r="J31" s="6"/>
      <c r="K31" s="6"/>
      <c r="L31" s="6"/>
      <c r="M31" s="6"/>
      <c r="N31" s="6"/>
      <c r="O31" s="6"/>
      <c r="P31" s="6"/>
      <c r="Q31" s="6"/>
      <c r="R31" s="6"/>
    </row>
    <row r="32" spans="2:18">
      <c r="B32" s="6" t="s">
        <v>171</v>
      </c>
      <c r="C32" s="6"/>
      <c r="D32" s="6"/>
      <c r="E32" s="6"/>
      <c r="F32" s="6"/>
      <c r="G32" s="6"/>
      <c r="H32" s="6"/>
      <c r="I32" s="6"/>
      <c r="J32" s="6"/>
      <c r="K32" s="6"/>
      <c r="L32" s="6"/>
      <c r="M32" s="6"/>
      <c r="N32" s="6"/>
      <c r="O32" s="6"/>
      <c r="P32" s="6"/>
      <c r="Q32" s="6"/>
      <c r="R32" s="6"/>
    </row>
    <row r="33" spans="2:18">
      <c r="B33" s="167" t="s">
        <v>2</v>
      </c>
      <c r="C33" s="168"/>
      <c r="D33" s="168"/>
      <c r="E33" s="169"/>
      <c r="F33" s="73" t="s">
        <v>40</v>
      </c>
      <c r="G33" s="136" t="s">
        <v>41</v>
      </c>
      <c r="H33" s="180"/>
      <c r="I33" s="180"/>
      <c r="J33" s="180"/>
      <c r="K33" s="180"/>
      <c r="L33" s="180"/>
      <c r="M33" s="180"/>
      <c r="N33" s="180"/>
      <c r="O33" s="180"/>
      <c r="P33" s="180"/>
      <c r="Q33" s="180"/>
      <c r="R33" s="137"/>
    </row>
    <row r="34" spans="2:18">
      <c r="B34" s="170" t="s">
        <v>128</v>
      </c>
      <c r="C34" s="171"/>
      <c r="D34" s="171"/>
      <c r="E34" s="172"/>
      <c r="F34" s="5">
        <f>F35+F39+F40+F43+F44</f>
        <v>0</v>
      </c>
      <c r="G34" s="161"/>
      <c r="H34" s="162"/>
      <c r="I34" s="162"/>
      <c r="J34" s="162"/>
      <c r="K34" s="162"/>
      <c r="L34" s="162"/>
      <c r="M34" s="162"/>
      <c r="N34" s="162"/>
      <c r="O34" s="162"/>
      <c r="P34" s="162"/>
      <c r="Q34" s="162"/>
      <c r="R34" s="163"/>
    </row>
    <row r="35" spans="2:18">
      <c r="B35" s="14"/>
      <c r="C35" s="158" t="s">
        <v>29</v>
      </c>
      <c r="D35" s="159"/>
      <c r="E35" s="160"/>
      <c r="F35" s="15">
        <f>SUM(F36:F38)</f>
        <v>0</v>
      </c>
      <c r="G35" s="161"/>
      <c r="H35" s="162"/>
      <c r="I35" s="162"/>
      <c r="J35" s="162"/>
      <c r="K35" s="162"/>
      <c r="L35" s="162"/>
      <c r="M35" s="162"/>
      <c r="N35" s="162"/>
      <c r="O35" s="162"/>
      <c r="P35" s="162"/>
      <c r="Q35" s="162"/>
      <c r="R35" s="163"/>
    </row>
    <row r="36" spans="2:18">
      <c r="B36" s="14"/>
      <c r="C36" s="16"/>
      <c r="D36" s="164" t="s">
        <v>30</v>
      </c>
      <c r="E36" s="165"/>
      <c r="F36" s="5">
        <f>次年度・職員給与!K41</f>
        <v>0</v>
      </c>
      <c r="G36" s="142" t="s">
        <v>137</v>
      </c>
      <c r="H36" s="143"/>
      <c r="I36" s="143"/>
      <c r="J36" s="143"/>
      <c r="K36" s="143"/>
      <c r="L36" s="143"/>
      <c r="M36" s="143"/>
      <c r="N36" s="143"/>
      <c r="O36" s="143"/>
      <c r="P36" s="143"/>
      <c r="Q36" s="143"/>
      <c r="R36" s="144"/>
    </row>
    <row r="37" spans="2:18">
      <c r="B37" s="14"/>
      <c r="C37" s="16"/>
      <c r="D37" s="164" t="s">
        <v>5</v>
      </c>
      <c r="E37" s="165"/>
      <c r="F37" s="2"/>
      <c r="G37" s="142" t="s">
        <v>51</v>
      </c>
      <c r="H37" s="143"/>
      <c r="I37" s="143"/>
      <c r="J37" s="143"/>
      <c r="K37" s="143"/>
      <c r="L37" s="143"/>
      <c r="M37" s="143"/>
      <c r="N37" s="143"/>
      <c r="O37" s="143"/>
      <c r="P37" s="143"/>
      <c r="Q37" s="143"/>
      <c r="R37" s="144"/>
    </row>
    <row r="38" spans="2:18">
      <c r="B38" s="14"/>
      <c r="C38" s="20"/>
      <c r="D38" s="164" t="s">
        <v>31</v>
      </c>
      <c r="E38" s="165"/>
      <c r="F38" s="5">
        <f>次年度・役員報酬!E18</f>
        <v>0</v>
      </c>
      <c r="G38" s="142" t="s">
        <v>138</v>
      </c>
      <c r="H38" s="143"/>
      <c r="I38" s="143"/>
      <c r="J38" s="143"/>
      <c r="K38" s="143"/>
      <c r="L38" s="143"/>
      <c r="M38" s="143"/>
      <c r="N38" s="143"/>
      <c r="O38" s="143"/>
      <c r="P38" s="143"/>
      <c r="Q38" s="143"/>
      <c r="R38" s="144"/>
    </row>
    <row r="39" spans="2:18">
      <c r="B39" s="14"/>
      <c r="C39" s="147" t="s">
        <v>32</v>
      </c>
      <c r="D39" s="148"/>
      <c r="E39" s="149"/>
      <c r="F39" s="7"/>
      <c r="G39" s="142" t="s">
        <v>161</v>
      </c>
      <c r="H39" s="143"/>
      <c r="I39" s="143"/>
      <c r="J39" s="143"/>
      <c r="K39" s="143"/>
      <c r="L39" s="143"/>
      <c r="M39" s="143"/>
      <c r="N39" s="143"/>
      <c r="O39" s="143"/>
      <c r="P39" s="143"/>
      <c r="Q39" s="143"/>
      <c r="R39" s="144"/>
    </row>
    <row r="40" spans="2:18">
      <c r="B40" s="14"/>
      <c r="C40" s="158" t="s">
        <v>33</v>
      </c>
      <c r="D40" s="159"/>
      <c r="E40" s="160"/>
      <c r="F40" s="15">
        <f>SUM(F41:F42)</f>
        <v>0</v>
      </c>
      <c r="G40" s="161"/>
      <c r="H40" s="162"/>
      <c r="I40" s="162"/>
      <c r="J40" s="162"/>
      <c r="K40" s="162"/>
      <c r="L40" s="162"/>
      <c r="M40" s="162"/>
      <c r="N40" s="162"/>
      <c r="O40" s="162"/>
      <c r="P40" s="162"/>
      <c r="Q40" s="162"/>
      <c r="R40" s="163"/>
    </row>
    <row r="41" spans="2:18">
      <c r="B41" s="14"/>
      <c r="C41" s="16"/>
      <c r="D41" s="164" t="s">
        <v>34</v>
      </c>
      <c r="E41" s="165"/>
      <c r="F41" s="5">
        <f>ROUNDUP(L41*O41/1000,0)</f>
        <v>0</v>
      </c>
      <c r="G41" s="9" t="s">
        <v>52</v>
      </c>
      <c r="H41" s="10"/>
      <c r="I41" s="10"/>
      <c r="J41" s="10"/>
      <c r="K41" s="23" t="s">
        <v>53</v>
      </c>
      <c r="L41" s="11"/>
      <c r="M41" s="23" t="s">
        <v>43</v>
      </c>
      <c r="N41" s="23" t="s">
        <v>54</v>
      </c>
      <c r="O41" s="23">
        <v>12</v>
      </c>
      <c r="P41" s="23" t="s">
        <v>55</v>
      </c>
      <c r="Q41" s="10"/>
      <c r="R41" s="12"/>
    </row>
    <row r="42" spans="2:18">
      <c r="B42" s="14"/>
      <c r="C42" s="20"/>
      <c r="D42" s="164" t="s">
        <v>5</v>
      </c>
      <c r="E42" s="165"/>
      <c r="F42" s="2"/>
      <c r="G42" s="176" t="s">
        <v>57</v>
      </c>
      <c r="H42" s="176"/>
      <c r="I42" s="176"/>
      <c r="J42" s="176"/>
      <c r="K42" s="176"/>
      <c r="L42" s="176"/>
      <c r="M42" s="176"/>
      <c r="N42" s="176"/>
      <c r="O42" s="176"/>
      <c r="P42" s="176"/>
      <c r="Q42" s="176"/>
      <c r="R42" s="176"/>
    </row>
    <row r="43" spans="2:18">
      <c r="B43" s="14"/>
      <c r="C43" s="147" t="s">
        <v>35</v>
      </c>
      <c r="D43" s="148"/>
      <c r="E43" s="149"/>
      <c r="F43" s="7"/>
      <c r="G43" s="176" t="s">
        <v>58</v>
      </c>
      <c r="H43" s="176"/>
      <c r="I43" s="176"/>
      <c r="J43" s="176"/>
      <c r="K43" s="176"/>
      <c r="L43" s="176"/>
      <c r="M43" s="176"/>
      <c r="N43" s="176"/>
      <c r="O43" s="176"/>
      <c r="P43" s="176"/>
      <c r="Q43" s="176"/>
      <c r="R43" s="176"/>
    </row>
    <row r="44" spans="2:18">
      <c r="B44" s="21"/>
      <c r="C44" s="147" t="s">
        <v>5</v>
      </c>
      <c r="D44" s="148"/>
      <c r="E44" s="149"/>
      <c r="F44" s="7"/>
      <c r="G44" s="176" t="s">
        <v>59</v>
      </c>
      <c r="H44" s="176"/>
      <c r="I44" s="176"/>
      <c r="J44" s="176"/>
      <c r="K44" s="176"/>
      <c r="L44" s="176"/>
      <c r="M44" s="176"/>
      <c r="N44" s="176"/>
      <c r="O44" s="176"/>
      <c r="P44" s="176"/>
      <c r="Q44" s="176"/>
      <c r="R44" s="176"/>
    </row>
    <row r="45" spans="2:18">
      <c r="B45" s="164" t="s">
        <v>129</v>
      </c>
      <c r="C45" s="166"/>
      <c r="D45" s="166"/>
      <c r="E45" s="165"/>
      <c r="F45" s="2"/>
      <c r="G45" s="176" t="s">
        <v>60</v>
      </c>
      <c r="H45" s="176"/>
      <c r="I45" s="176"/>
      <c r="J45" s="176"/>
      <c r="K45" s="176"/>
      <c r="L45" s="176"/>
      <c r="M45" s="176"/>
      <c r="N45" s="176"/>
      <c r="O45" s="176"/>
      <c r="P45" s="176"/>
      <c r="Q45" s="176"/>
      <c r="R45" s="176"/>
    </row>
    <row r="46" spans="2:18">
      <c r="B46" s="170" t="s">
        <v>11</v>
      </c>
      <c r="C46" s="166"/>
      <c r="D46" s="166"/>
      <c r="E46" s="165"/>
      <c r="F46" s="5">
        <f>SUM(F47:F48)</f>
        <v>0</v>
      </c>
      <c r="G46" s="176"/>
      <c r="H46" s="176"/>
      <c r="I46" s="176"/>
      <c r="J46" s="176"/>
      <c r="K46" s="176"/>
      <c r="L46" s="176"/>
      <c r="M46" s="176"/>
      <c r="N46" s="176"/>
      <c r="O46" s="176"/>
      <c r="P46" s="176"/>
      <c r="Q46" s="176"/>
      <c r="R46" s="176"/>
    </row>
    <row r="47" spans="2:18">
      <c r="B47" s="55"/>
      <c r="C47" s="147" t="s">
        <v>99</v>
      </c>
      <c r="D47" s="148"/>
      <c r="E47" s="149"/>
      <c r="F47" s="7"/>
      <c r="G47" s="176"/>
      <c r="H47" s="176"/>
      <c r="I47" s="176"/>
      <c r="J47" s="176"/>
      <c r="K47" s="176"/>
      <c r="L47" s="176"/>
      <c r="M47" s="176"/>
      <c r="N47" s="176"/>
      <c r="O47" s="176"/>
      <c r="P47" s="176"/>
      <c r="Q47" s="176"/>
      <c r="R47" s="176"/>
    </row>
    <row r="48" spans="2:18">
      <c r="B48" s="21"/>
      <c r="C48" s="147" t="s">
        <v>100</v>
      </c>
      <c r="D48" s="148"/>
      <c r="E48" s="149"/>
      <c r="F48" s="7"/>
      <c r="G48" s="176"/>
      <c r="H48" s="176"/>
      <c r="I48" s="176"/>
      <c r="J48" s="176"/>
      <c r="K48" s="176"/>
      <c r="L48" s="176"/>
      <c r="M48" s="176"/>
      <c r="N48" s="176"/>
      <c r="O48" s="176"/>
      <c r="P48" s="176"/>
      <c r="Q48" s="176"/>
      <c r="R48" s="176"/>
    </row>
    <row r="49" spans="2:18">
      <c r="B49" s="164" t="s">
        <v>13</v>
      </c>
      <c r="C49" s="166"/>
      <c r="D49" s="166"/>
      <c r="E49" s="165"/>
      <c r="F49" s="2"/>
      <c r="G49" s="161"/>
      <c r="H49" s="162"/>
      <c r="I49" s="162"/>
      <c r="J49" s="162"/>
      <c r="K49" s="162"/>
      <c r="L49" s="162"/>
      <c r="M49" s="162"/>
      <c r="N49" s="162"/>
      <c r="O49" s="162"/>
      <c r="P49" s="162"/>
      <c r="Q49" s="162"/>
      <c r="R49" s="163"/>
    </row>
    <row r="50" spans="2:18">
      <c r="B50" s="164" t="s">
        <v>14</v>
      </c>
      <c r="C50" s="166"/>
      <c r="D50" s="166"/>
      <c r="E50" s="165"/>
      <c r="F50" s="2"/>
      <c r="G50" s="161"/>
      <c r="H50" s="162"/>
      <c r="I50" s="162"/>
      <c r="J50" s="162"/>
      <c r="K50" s="162"/>
      <c r="L50" s="162"/>
      <c r="M50" s="162"/>
      <c r="N50" s="162"/>
      <c r="O50" s="162"/>
      <c r="P50" s="162"/>
      <c r="Q50" s="162"/>
      <c r="R50" s="163"/>
    </row>
    <row r="51" spans="2:18">
      <c r="B51" s="164" t="s">
        <v>36</v>
      </c>
      <c r="C51" s="166"/>
      <c r="D51" s="166"/>
      <c r="E51" s="165"/>
      <c r="F51" s="5">
        <f>F30-F34-F45-F46-F49-F50</f>
        <v>0</v>
      </c>
      <c r="G51" s="161"/>
      <c r="H51" s="162"/>
      <c r="I51" s="162"/>
      <c r="J51" s="162"/>
      <c r="K51" s="162"/>
      <c r="L51" s="162"/>
      <c r="M51" s="162"/>
      <c r="N51" s="162"/>
      <c r="O51" s="162"/>
      <c r="P51" s="162"/>
      <c r="Q51" s="162"/>
      <c r="R51" s="163"/>
    </row>
    <row r="52" spans="2:18">
      <c r="B52" s="167" t="s">
        <v>9</v>
      </c>
      <c r="C52" s="168"/>
      <c r="D52" s="168"/>
      <c r="E52" s="169"/>
      <c r="F52" s="22">
        <f>F34+F45+F46+F49+F50+F51</f>
        <v>0</v>
      </c>
      <c r="G52" s="173"/>
      <c r="H52" s="174"/>
      <c r="I52" s="174"/>
      <c r="J52" s="174"/>
      <c r="K52" s="174"/>
      <c r="L52" s="174"/>
      <c r="M52" s="174"/>
      <c r="N52" s="174"/>
      <c r="O52" s="174"/>
      <c r="P52" s="174"/>
      <c r="Q52" s="174"/>
      <c r="R52" s="175"/>
    </row>
    <row r="53" spans="2:18">
      <c r="B53" s="1" t="s">
        <v>23</v>
      </c>
    </row>
    <row r="54" spans="2:18">
      <c r="B54" s="1" t="s">
        <v>130</v>
      </c>
    </row>
    <row r="55" spans="2:18">
      <c r="B55" s="1" t="s">
        <v>142</v>
      </c>
    </row>
    <row r="56" spans="2:18">
      <c r="B56" s="1" t="s">
        <v>141</v>
      </c>
    </row>
    <row r="57" spans="2:18">
      <c r="B57" s="1" t="s">
        <v>158</v>
      </c>
    </row>
    <row r="58" spans="2:18">
      <c r="B58" s="1" t="s">
        <v>159</v>
      </c>
    </row>
    <row r="59" spans="2:18">
      <c r="B59" s="1" t="s">
        <v>154</v>
      </c>
    </row>
    <row r="60" spans="2:18">
      <c r="B60" s="1" t="s">
        <v>155</v>
      </c>
    </row>
    <row r="61" spans="2:18">
      <c r="B61" s="1" t="s">
        <v>156</v>
      </c>
    </row>
    <row r="62" spans="2:18">
      <c r="B62" s="1" t="s">
        <v>157</v>
      </c>
    </row>
  </sheetData>
  <sheetProtection sheet="1" formatCells="0" formatColumns="0" formatRows="0" insertColumns="0" insertRows="0" insertHyperlinks="0" deleteColumns="0" deleteRows="0" selectLockedCells="1" sort="0" autoFilter="0" pivotTables="0"/>
  <mergeCells count="90">
    <mergeCell ref="B50:E50"/>
    <mergeCell ref="G50:R50"/>
    <mergeCell ref="B51:E51"/>
    <mergeCell ref="G51:R51"/>
    <mergeCell ref="B52:E52"/>
    <mergeCell ref="G52:R52"/>
    <mergeCell ref="B45:E45"/>
    <mergeCell ref="G45:R45"/>
    <mergeCell ref="B46:E46"/>
    <mergeCell ref="G46:R46"/>
    <mergeCell ref="B49:E49"/>
    <mergeCell ref="G49:R49"/>
    <mergeCell ref="C47:E47"/>
    <mergeCell ref="G47:R47"/>
    <mergeCell ref="C48:E48"/>
    <mergeCell ref="G48:R48"/>
    <mergeCell ref="C44:E44"/>
    <mergeCell ref="G44:R44"/>
    <mergeCell ref="D38:E38"/>
    <mergeCell ref="G38:R38"/>
    <mergeCell ref="C39:E39"/>
    <mergeCell ref="G39:R39"/>
    <mergeCell ref="C40:E40"/>
    <mergeCell ref="G40:R40"/>
    <mergeCell ref="D41:E41"/>
    <mergeCell ref="D42:E42"/>
    <mergeCell ref="G42:R42"/>
    <mergeCell ref="C43:E43"/>
    <mergeCell ref="G43:R43"/>
    <mergeCell ref="C35:E35"/>
    <mergeCell ref="G35:R35"/>
    <mergeCell ref="D36:E36"/>
    <mergeCell ref="G36:R36"/>
    <mergeCell ref="D37:E37"/>
    <mergeCell ref="G37:R37"/>
    <mergeCell ref="B30:E30"/>
    <mergeCell ref="G30:R30"/>
    <mergeCell ref="B33:E33"/>
    <mergeCell ref="G33:R33"/>
    <mergeCell ref="B34:E34"/>
    <mergeCell ref="G34:R34"/>
    <mergeCell ref="B27:E27"/>
    <mergeCell ref="G27:R27"/>
    <mergeCell ref="B28:E28"/>
    <mergeCell ref="G28:R28"/>
    <mergeCell ref="B29:E29"/>
    <mergeCell ref="G29:R29"/>
    <mergeCell ref="B24:E24"/>
    <mergeCell ref="G24:R24"/>
    <mergeCell ref="C25:E25"/>
    <mergeCell ref="G25:R25"/>
    <mergeCell ref="C26:E26"/>
    <mergeCell ref="G26:R26"/>
    <mergeCell ref="D19:E19"/>
    <mergeCell ref="M19:R19"/>
    <mergeCell ref="D20:E20"/>
    <mergeCell ref="M20:R20"/>
    <mergeCell ref="C23:E23"/>
    <mergeCell ref="G23:R23"/>
    <mergeCell ref="C21:E21"/>
    <mergeCell ref="C22:E22"/>
    <mergeCell ref="G21:R21"/>
    <mergeCell ref="G22:R22"/>
    <mergeCell ref="D16:E16"/>
    <mergeCell ref="M16:R16"/>
    <mergeCell ref="D17:E17"/>
    <mergeCell ref="M17:R17"/>
    <mergeCell ref="C18:E18"/>
    <mergeCell ref="G18:R18"/>
    <mergeCell ref="B13:E13"/>
    <mergeCell ref="G13:R13"/>
    <mergeCell ref="C14:E14"/>
    <mergeCell ref="G14:R14"/>
    <mergeCell ref="D15:E15"/>
    <mergeCell ref="M15:R15"/>
    <mergeCell ref="B6:D6"/>
    <mergeCell ref="E6:G6"/>
    <mergeCell ref="H6:L6"/>
    <mergeCell ref="M6:R6"/>
    <mergeCell ref="B12:E12"/>
    <mergeCell ref="G12:R12"/>
    <mergeCell ref="B5:D5"/>
    <mergeCell ref="E5:G5"/>
    <mergeCell ref="H5:L5"/>
    <mergeCell ref="M5:R5"/>
    <mergeCell ref="B2:R2"/>
    <mergeCell ref="B4:D4"/>
    <mergeCell ref="E4:G4"/>
    <mergeCell ref="H4:L4"/>
    <mergeCell ref="M4:R4"/>
  </mergeCells>
  <phoneticPr fontId="2"/>
  <conditionalFormatting sqref="F34:F52">
    <cfRule type="containsBlanks" dxfId="43" priority="14">
      <formula>LEN(TRIM(F34))=0</formula>
    </cfRule>
  </conditionalFormatting>
  <conditionalFormatting sqref="L15:L17">
    <cfRule type="containsBlanks" dxfId="42" priority="13">
      <formula>LEN(TRIM(L15))=0</formula>
    </cfRule>
  </conditionalFormatting>
  <conditionalFormatting sqref="L41">
    <cfRule type="containsBlanks" dxfId="41" priority="10">
      <formula>LEN(TRIM(L41))=0</formula>
    </cfRule>
  </conditionalFormatting>
  <conditionalFormatting sqref="F13:F29">
    <cfRule type="containsBlanks" dxfId="40" priority="11">
      <formula>LEN(TRIM(F13))=0</formula>
    </cfRule>
  </conditionalFormatting>
  <conditionalFormatting sqref="H19:H20">
    <cfRule type="containsBlanks" dxfId="39" priority="8">
      <formula>LEN(TRIM(H19))=0</formula>
    </cfRule>
  </conditionalFormatting>
  <conditionalFormatting sqref="L19:L20">
    <cfRule type="containsBlanks" dxfId="38" priority="7">
      <formula>LEN(TRIM(L19))=0</formula>
    </cfRule>
  </conditionalFormatting>
  <conditionalFormatting sqref="H5:L6">
    <cfRule type="containsBlanks" dxfId="37" priority="9">
      <formula>LEN(TRIM(H5))=0</formula>
    </cfRule>
  </conditionalFormatting>
  <conditionalFormatting sqref="E5:G6">
    <cfRule type="containsBlanks" dxfId="36" priority="6">
      <formula>LEN(TRIM(E5))=0</formula>
    </cfRule>
  </conditionalFormatting>
  <dataValidations count="1">
    <dataValidation imeMode="off" allowBlank="1" showInputMessage="1" showErrorMessage="1" sqref="L41 F34:F52 E5:R6 L15:L17 F13:F30 L19:L20" xr:uid="{00000000-0002-0000-0400-000000000000}"/>
  </dataValidations>
  <pageMargins left="0.70866141732283472" right="0.70866141732283472" top="0.74803149606299213" bottom="0" header="0.31496062992125984" footer="0.31496062992125984"/>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1:Q45"/>
  <sheetViews>
    <sheetView zoomScaleNormal="100" workbookViewId="0">
      <pane ySplit="8" topLeftCell="A9" activePane="bottomLeft" state="frozen"/>
      <selection activeCell="B33" sqref="B33:E33"/>
      <selection pane="bottomLeft" activeCell="B33" sqref="B33:E33"/>
    </sheetView>
  </sheetViews>
  <sheetFormatPr defaultRowHeight="18.75"/>
  <cols>
    <col min="1" max="2" width="3.375" style="1" customWidth="1"/>
    <col min="3" max="3" width="15.125" style="1" customWidth="1"/>
    <col min="4" max="4" width="3.375" style="1" bestFit="1" customWidth="1"/>
    <col min="5" max="5" width="7.125" style="1" bestFit="1" customWidth="1"/>
    <col min="6" max="6" width="9.375" style="1" bestFit="1" customWidth="1"/>
    <col min="7" max="7" width="11" style="1" bestFit="1" customWidth="1"/>
    <col min="8" max="11" width="11" style="1" customWidth="1"/>
    <col min="12" max="12" width="15.125" style="1" bestFit="1" customWidth="1"/>
    <col min="13" max="13" width="5.375" style="1" bestFit="1" customWidth="1"/>
    <col min="14" max="14" width="3.375" style="1" bestFit="1" customWidth="1"/>
    <col min="15" max="16384" width="9" style="1"/>
  </cols>
  <sheetData>
    <row r="1" spans="2:13">
      <c r="B1" s="6" t="s">
        <v>139</v>
      </c>
      <c r="C1" s="6"/>
      <c r="D1" s="6"/>
      <c r="E1" s="6"/>
      <c r="F1" s="6"/>
      <c r="G1" s="6"/>
      <c r="H1" s="6"/>
      <c r="I1" s="6"/>
      <c r="J1" s="6"/>
      <c r="K1" s="6"/>
      <c r="L1" s="6"/>
      <c r="M1" s="6"/>
    </row>
    <row r="2" spans="2:13">
      <c r="B2" s="6"/>
      <c r="C2" s="6"/>
      <c r="D2" s="6"/>
      <c r="E2" s="6"/>
      <c r="F2" s="6"/>
      <c r="G2" s="6"/>
      <c r="H2" s="6"/>
      <c r="I2" s="6"/>
      <c r="J2" s="6"/>
      <c r="K2" s="6"/>
      <c r="L2" s="6"/>
      <c r="M2" s="6"/>
    </row>
    <row r="3" spans="2:13">
      <c r="B3" s="98" t="s">
        <v>140</v>
      </c>
      <c r="C3" s="98"/>
      <c r="D3" s="98"/>
      <c r="E3" s="98"/>
      <c r="F3" s="98"/>
      <c r="G3" s="98"/>
      <c r="H3" s="98"/>
      <c r="I3" s="98"/>
      <c r="J3" s="98"/>
      <c r="K3" s="98"/>
      <c r="L3" s="6"/>
      <c r="M3" s="6"/>
    </row>
    <row r="4" spans="2:13">
      <c r="B4" s="6"/>
      <c r="C4" s="6"/>
      <c r="D4" s="6"/>
      <c r="E4" s="6"/>
      <c r="F4" s="6"/>
      <c r="G4" s="6"/>
      <c r="H4" s="6"/>
      <c r="I4" s="6"/>
      <c r="J4" s="6"/>
      <c r="K4" s="6"/>
      <c r="L4" s="6"/>
      <c r="M4" s="6"/>
    </row>
    <row r="5" spans="2:13">
      <c r="B5" s="6" t="s">
        <v>18</v>
      </c>
      <c r="C5" s="6"/>
      <c r="D5" s="6"/>
      <c r="E5" s="6"/>
      <c r="F5" s="6"/>
      <c r="G5" s="6"/>
      <c r="H5" s="6"/>
      <c r="I5" s="6"/>
      <c r="J5" s="6"/>
      <c r="K5" s="28" t="s">
        <v>89</v>
      </c>
      <c r="L5" s="6"/>
      <c r="M5" s="6"/>
    </row>
    <row r="6" spans="2:13">
      <c r="B6" s="146" t="s">
        <v>64</v>
      </c>
      <c r="C6" s="146"/>
      <c r="D6" s="146"/>
      <c r="E6" s="169" t="s">
        <v>77</v>
      </c>
      <c r="F6" s="146"/>
      <c r="G6" s="29" t="s">
        <v>86</v>
      </c>
      <c r="H6" s="29" t="s">
        <v>85</v>
      </c>
      <c r="I6" s="29" t="s">
        <v>84</v>
      </c>
      <c r="J6" s="30" t="s">
        <v>82</v>
      </c>
      <c r="K6" s="30" t="s">
        <v>83</v>
      </c>
      <c r="L6" s="6"/>
      <c r="M6" s="6"/>
    </row>
    <row r="7" spans="2:13">
      <c r="B7" s="146"/>
      <c r="C7" s="146"/>
      <c r="D7" s="146"/>
      <c r="E7" s="169"/>
      <c r="F7" s="146"/>
      <c r="G7" s="31" t="s">
        <v>78</v>
      </c>
      <c r="H7" s="31" t="s">
        <v>81</v>
      </c>
      <c r="I7" s="31" t="s">
        <v>80</v>
      </c>
      <c r="J7" s="32" t="s">
        <v>88</v>
      </c>
      <c r="K7" s="32" t="s">
        <v>87</v>
      </c>
      <c r="L7" s="6"/>
      <c r="M7" s="6"/>
    </row>
    <row r="8" spans="2:13">
      <c r="B8" s="146"/>
      <c r="C8" s="146"/>
      <c r="D8" s="146"/>
      <c r="E8" s="169"/>
      <c r="F8" s="146"/>
      <c r="G8" s="33" t="s">
        <v>79</v>
      </c>
      <c r="H8" s="34"/>
      <c r="I8" s="33"/>
      <c r="J8" s="35"/>
      <c r="K8" s="35"/>
      <c r="L8" s="6"/>
      <c r="M8" s="6"/>
    </row>
    <row r="9" spans="2:13">
      <c r="B9" s="184"/>
      <c r="C9" s="185"/>
      <c r="D9" s="186"/>
      <c r="E9" s="36" t="s">
        <v>66</v>
      </c>
      <c r="F9" s="24"/>
      <c r="G9" s="5" t="str">
        <f>IFERROR(ROUND(H9/F9,0),"")</f>
        <v/>
      </c>
      <c r="H9" s="2"/>
      <c r="I9" s="5">
        <f>H9*12</f>
        <v>0</v>
      </c>
      <c r="J9" s="2"/>
      <c r="K9" s="5">
        <f>I9+J9</f>
        <v>0</v>
      </c>
      <c r="L9" s="6">
        <f>B9</f>
        <v>0</v>
      </c>
      <c r="M9" s="56">
        <f>F11</f>
        <v>0</v>
      </c>
    </row>
    <row r="10" spans="2:13">
      <c r="B10" s="57" t="str">
        <f>IF(B9=総括表!$S$17,"（","")</f>
        <v/>
      </c>
      <c r="C10" s="64"/>
      <c r="D10" s="58" t="str">
        <f>IF(B9=総括表!$S$17,"）","")</f>
        <v/>
      </c>
      <c r="E10" s="36" t="s">
        <v>67</v>
      </c>
      <c r="F10" s="24"/>
      <c r="G10" s="5" t="str">
        <f>IFERROR(ROUND(H10/F10,0),"")</f>
        <v/>
      </c>
      <c r="H10" s="2"/>
      <c r="I10" s="5">
        <f>H10*12</f>
        <v>0</v>
      </c>
      <c r="J10" s="2"/>
      <c r="K10" s="5">
        <f>I10+J10</f>
        <v>0</v>
      </c>
      <c r="L10" s="6">
        <f>L9</f>
        <v>0</v>
      </c>
      <c r="M10" s="56">
        <f>F11</f>
        <v>0</v>
      </c>
    </row>
    <row r="11" spans="2:13">
      <c r="B11" s="59"/>
      <c r="C11" s="60"/>
      <c r="D11" s="61"/>
      <c r="E11" s="37" t="s">
        <v>68</v>
      </c>
      <c r="F11" s="38">
        <f>SUM(F9:F10)</f>
        <v>0</v>
      </c>
      <c r="G11" s="15" t="str">
        <f>IFERROR(ROUND(H11/F11,0),"")</f>
        <v/>
      </c>
      <c r="H11" s="15">
        <f>SUM(H9:H10)</f>
        <v>0</v>
      </c>
      <c r="I11" s="15">
        <f>SUM(I9:I10)</f>
        <v>0</v>
      </c>
      <c r="J11" s="15">
        <f>SUM(J9:J10)</f>
        <v>0</v>
      </c>
      <c r="K11" s="15">
        <f>SUM(K9:K10)</f>
        <v>0</v>
      </c>
      <c r="L11" s="6"/>
      <c r="M11" s="6"/>
    </row>
    <row r="12" spans="2:13">
      <c r="B12" s="184"/>
      <c r="C12" s="185"/>
      <c r="D12" s="186"/>
      <c r="E12" s="36" t="s">
        <v>66</v>
      </c>
      <c r="F12" s="24"/>
      <c r="G12" s="5" t="str">
        <f t="shared" ref="G12:G38" si="0">IFERROR(ROUND(H12/F12,0),"")</f>
        <v/>
      </c>
      <c r="H12" s="2"/>
      <c r="I12" s="5">
        <f t="shared" ref="I12:I13" si="1">H12*12</f>
        <v>0</v>
      </c>
      <c r="J12" s="2"/>
      <c r="K12" s="5">
        <f t="shared" ref="K12:K13" si="2">I12+J12</f>
        <v>0</v>
      </c>
      <c r="L12" s="6">
        <f>B12</f>
        <v>0</v>
      </c>
      <c r="M12" s="56">
        <f t="shared" ref="M12" si="3">F14</f>
        <v>0</v>
      </c>
    </row>
    <row r="13" spans="2:13">
      <c r="B13" s="57" t="str">
        <f>IF(B12=総括表!$S$17,"（","")</f>
        <v/>
      </c>
      <c r="C13" s="64"/>
      <c r="D13" s="58" t="str">
        <f>IF(B12=総括表!$S$17,"）","")</f>
        <v/>
      </c>
      <c r="E13" s="36" t="s">
        <v>67</v>
      </c>
      <c r="F13" s="24"/>
      <c r="G13" s="5" t="str">
        <f t="shared" si="0"/>
        <v/>
      </c>
      <c r="H13" s="2"/>
      <c r="I13" s="5">
        <f t="shared" si="1"/>
        <v>0</v>
      </c>
      <c r="J13" s="2"/>
      <c r="K13" s="5">
        <f t="shared" si="2"/>
        <v>0</v>
      </c>
      <c r="L13" s="6">
        <f t="shared" ref="L13" si="4">L12</f>
        <v>0</v>
      </c>
      <c r="M13" s="56">
        <f t="shared" ref="M13" si="5">F14</f>
        <v>0</v>
      </c>
    </row>
    <row r="14" spans="2:13">
      <c r="B14" s="59"/>
      <c r="C14" s="60"/>
      <c r="D14" s="61"/>
      <c r="E14" s="37" t="s">
        <v>68</v>
      </c>
      <c r="F14" s="38">
        <f t="shared" ref="F14" si="6">SUM(F12:F13)</f>
        <v>0</v>
      </c>
      <c r="G14" s="15" t="str">
        <f t="shared" si="0"/>
        <v/>
      </c>
      <c r="H14" s="15">
        <f t="shared" ref="H14:K14" si="7">SUM(H12:H13)</f>
        <v>0</v>
      </c>
      <c r="I14" s="15">
        <f t="shared" si="7"/>
        <v>0</v>
      </c>
      <c r="J14" s="15">
        <f t="shared" si="7"/>
        <v>0</v>
      </c>
      <c r="K14" s="15">
        <f t="shared" si="7"/>
        <v>0</v>
      </c>
      <c r="L14" s="6"/>
      <c r="M14" s="6"/>
    </row>
    <row r="15" spans="2:13">
      <c r="B15" s="184"/>
      <c r="C15" s="185"/>
      <c r="D15" s="186"/>
      <c r="E15" s="36" t="s">
        <v>66</v>
      </c>
      <c r="F15" s="24"/>
      <c r="G15" s="5" t="str">
        <f t="shared" si="0"/>
        <v/>
      </c>
      <c r="H15" s="2"/>
      <c r="I15" s="5">
        <f t="shared" ref="I15:I16" si="8">H15*12</f>
        <v>0</v>
      </c>
      <c r="J15" s="2"/>
      <c r="K15" s="5">
        <f t="shared" ref="K15:K16" si="9">I15+J15</f>
        <v>0</v>
      </c>
      <c r="L15" s="6">
        <f>B15</f>
        <v>0</v>
      </c>
      <c r="M15" s="56">
        <f t="shared" ref="M15" si="10">F17</f>
        <v>0</v>
      </c>
    </row>
    <row r="16" spans="2:13">
      <c r="B16" s="57" t="str">
        <f>IF(B15=総括表!$S$17,"（","")</f>
        <v/>
      </c>
      <c r="C16" s="64"/>
      <c r="D16" s="58" t="str">
        <f>IF(B15=総括表!$S$17,"）","")</f>
        <v/>
      </c>
      <c r="E16" s="36" t="s">
        <v>67</v>
      </c>
      <c r="F16" s="24"/>
      <c r="G16" s="5" t="str">
        <f t="shared" si="0"/>
        <v/>
      </c>
      <c r="H16" s="2"/>
      <c r="I16" s="5">
        <f t="shared" si="8"/>
        <v>0</v>
      </c>
      <c r="J16" s="2"/>
      <c r="K16" s="5">
        <f t="shared" si="9"/>
        <v>0</v>
      </c>
      <c r="L16" s="6">
        <f t="shared" ref="L16" si="11">L15</f>
        <v>0</v>
      </c>
      <c r="M16" s="56">
        <f t="shared" ref="M16" si="12">F17</f>
        <v>0</v>
      </c>
    </row>
    <row r="17" spans="2:13">
      <c r="B17" s="59"/>
      <c r="C17" s="60"/>
      <c r="D17" s="61"/>
      <c r="E17" s="39" t="s">
        <v>68</v>
      </c>
      <c r="F17" s="40">
        <f t="shared" ref="F17" si="13">SUM(F15:F16)</f>
        <v>0</v>
      </c>
      <c r="G17" s="15" t="str">
        <f t="shared" si="0"/>
        <v/>
      </c>
      <c r="H17" s="15">
        <f t="shared" ref="H17:K17" si="14">SUM(H15:H16)</f>
        <v>0</v>
      </c>
      <c r="I17" s="15">
        <f t="shared" si="14"/>
        <v>0</v>
      </c>
      <c r="J17" s="15">
        <f t="shared" si="14"/>
        <v>0</v>
      </c>
      <c r="K17" s="15">
        <f t="shared" si="14"/>
        <v>0</v>
      </c>
      <c r="L17" s="6"/>
      <c r="M17" s="6"/>
    </row>
    <row r="18" spans="2:13">
      <c r="B18" s="184"/>
      <c r="C18" s="185"/>
      <c r="D18" s="186"/>
      <c r="E18" s="36" t="s">
        <v>66</v>
      </c>
      <c r="F18" s="24"/>
      <c r="G18" s="5" t="str">
        <f t="shared" si="0"/>
        <v/>
      </c>
      <c r="H18" s="2"/>
      <c r="I18" s="5">
        <f t="shared" ref="I18:I19" si="15">H18*12</f>
        <v>0</v>
      </c>
      <c r="J18" s="2"/>
      <c r="K18" s="5">
        <f t="shared" ref="K18:K19" si="16">I18+J18</f>
        <v>0</v>
      </c>
      <c r="L18" s="6">
        <f>B18</f>
        <v>0</v>
      </c>
      <c r="M18" s="56">
        <f t="shared" ref="M18" si="17">F20</f>
        <v>0</v>
      </c>
    </row>
    <row r="19" spans="2:13">
      <c r="B19" s="57" t="str">
        <f>IF(B18=総括表!$S$17,"（","")</f>
        <v/>
      </c>
      <c r="C19" s="64"/>
      <c r="D19" s="58" t="str">
        <f>IF(B18=総括表!$S$17,"）","")</f>
        <v/>
      </c>
      <c r="E19" s="36" t="s">
        <v>67</v>
      </c>
      <c r="F19" s="24"/>
      <c r="G19" s="5" t="str">
        <f t="shared" si="0"/>
        <v/>
      </c>
      <c r="H19" s="2"/>
      <c r="I19" s="5">
        <f t="shared" si="15"/>
        <v>0</v>
      </c>
      <c r="J19" s="2"/>
      <c r="K19" s="5">
        <f t="shared" si="16"/>
        <v>0</v>
      </c>
      <c r="L19" s="6">
        <f t="shared" ref="L19" si="18">L18</f>
        <v>0</v>
      </c>
      <c r="M19" s="56">
        <f t="shared" ref="M19" si="19">F20</f>
        <v>0</v>
      </c>
    </row>
    <row r="20" spans="2:13">
      <c r="B20" s="59"/>
      <c r="C20" s="60"/>
      <c r="D20" s="61"/>
      <c r="E20" s="39" t="s">
        <v>68</v>
      </c>
      <c r="F20" s="40">
        <f t="shared" ref="F20" si="20">SUM(F18:F19)</f>
        <v>0</v>
      </c>
      <c r="G20" s="15" t="str">
        <f t="shared" si="0"/>
        <v/>
      </c>
      <c r="H20" s="15">
        <f t="shared" ref="H20:K20" si="21">SUM(H18:H19)</f>
        <v>0</v>
      </c>
      <c r="I20" s="15">
        <f t="shared" si="21"/>
        <v>0</v>
      </c>
      <c r="J20" s="15">
        <f t="shared" si="21"/>
        <v>0</v>
      </c>
      <c r="K20" s="15">
        <f t="shared" si="21"/>
        <v>0</v>
      </c>
      <c r="L20" s="6"/>
      <c r="M20" s="6"/>
    </row>
    <row r="21" spans="2:13">
      <c r="B21" s="184"/>
      <c r="C21" s="185"/>
      <c r="D21" s="186"/>
      <c r="E21" s="36" t="s">
        <v>66</v>
      </c>
      <c r="F21" s="24"/>
      <c r="G21" s="5" t="str">
        <f t="shared" si="0"/>
        <v/>
      </c>
      <c r="H21" s="2"/>
      <c r="I21" s="5">
        <f t="shared" ref="I21:I22" si="22">H21*12</f>
        <v>0</v>
      </c>
      <c r="J21" s="2"/>
      <c r="K21" s="5">
        <f t="shared" ref="K21:K22" si="23">I21+J21</f>
        <v>0</v>
      </c>
      <c r="L21" s="6">
        <f>B21</f>
        <v>0</v>
      </c>
      <c r="M21" s="56">
        <f t="shared" ref="M21" si="24">F23</f>
        <v>0</v>
      </c>
    </row>
    <row r="22" spans="2:13">
      <c r="B22" s="57" t="str">
        <f>IF(B21=総括表!$S$17,"（","")</f>
        <v/>
      </c>
      <c r="C22" s="64"/>
      <c r="D22" s="58" t="str">
        <f>IF(B21=総括表!$S$17,"）","")</f>
        <v/>
      </c>
      <c r="E22" s="36" t="s">
        <v>67</v>
      </c>
      <c r="F22" s="24"/>
      <c r="G22" s="5" t="str">
        <f t="shared" si="0"/>
        <v/>
      </c>
      <c r="H22" s="2"/>
      <c r="I22" s="5">
        <f t="shared" si="22"/>
        <v>0</v>
      </c>
      <c r="J22" s="2"/>
      <c r="K22" s="5">
        <f t="shared" si="23"/>
        <v>0</v>
      </c>
      <c r="L22" s="6">
        <f t="shared" ref="L22" si="25">L21</f>
        <v>0</v>
      </c>
      <c r="M22" s="56">
        <f t="shared" ref="M22" si="26">F23</f>
        <v>0</v>
      </c>
    </row>
    <row r="23" spans="2:13">
      <c r="B23" s="59"/>
      <c r="C23" s="60"/>
      <c r="D23" s="61"/>
      <c r="E23" s="39" t="s">
        <v>68</v>
      </c>
      <c r="F23" s="40">
        <f t="shared" ref="F23" si="27">SUM(F21:F22)</f>
        <v>0</v>
      </c>
      <c r="G23" s="15" t="str">
        <f t="shared" si="0"/>
        <v/>
      </c>
      <c r="H23" s="15">
        <f t="shared" ref="H23:K23" si="28">SUM(H21:H22)</f>
        <v>0</v>
      </c>
      <c r="I23" s="15">
        <f t="shared" si="28"/>
        <v>0</v>
      </c>
      <c r="J23" s="15">
        <f t="shared" si="28"/>
        <v>0</v>
      </c>
      <c r="K23" s="15">
        <f t="shared" si="28"/>
        <v>0</v>
      </c>
      <c r="L23" s="6"/>
      <c r="M23" s="6"/>
    </row>
    <row r="24" spans="2:13">
      <c r="B24" s="184"/>
      <c r="C24" s="185"/>
      <c r="D24" s="186"/>
      <c r="E24" s="36" t="s">
        <v>66</v>
      </c>
      <c r="F24" s="24"/>
      <c r="G24" s="5" t="str">
        <f t="shared" si="0"/>
        <v/>
      </c>
      <c r="H24" s="2"/>
      <c r="I24" s="5">
        <f t="shared" ref="I24:I25" si="29">H24*12</f>
        <v>0</v>
      </c>
      <c r="J24" s="2"/>
      <c r="K24" s="5">
        <f t="shared" ref="K24:K25" si="30">I24+J24</f>
        <v>0</v>
      </c>
      <c r="L24" s="6">
        <f>B24</f>
        <v>0</v>
      </c>
      <c r="M24" s="56">
        <f t="shared" ref="M24" si="31">F26</f>
        <v>0</v>
      </c>
    </row>
    <row r="25" spans="2:13">
      <c r="B25" s="57" t="str">
        <f>IF(B24=総括表!$S$17,"（","")</f>
        <v/>
      </c>
      <c r="C25" s="64"/>
      <c r="D25" s="58" t="str">
        <f>IF(B24=総括表!$S$17,"）","")</f>
        <v/>
      </c>
      <c r="E25" s="36" t="s">
        <v>67</v>
      </c>
      <c r="F25" s="24"/>
      <c r="G25" s="5" t="str">
        <f t="shared" si="0"/>
        <v/>
      </c>
      <c r="H25" s="2"/>
      <c r="I25" s="5">
        <f t="shared" si="29"/>
        <v>0</v>
      </c>
      <c r="J25" s="2"/>
      <c r="K25" s="5">
        <f t="shared" si="30"/>
        <v>0</v>
      </c>
      <c r="L25" s="6">
        <f t="shared" ref="L25" si="32">L24</f>
        <v>0</v>
      </c>
      <c r="M25" s="56">
        <f t="shared" ref="M25" si="33">F26</f>
        <v>0</v>
      </c>
    </row>
    <row r="26" spans="2:13">
      <c r="B26" s="59"/>
      <c r="C26" s="60"/>
      <c r="D26" s="61"/>
      <c r="E26" s="39" t="s">
        <v>68</v>
      </c>
      <c r="F26" s="40">
        <f t="shared" ref="F26" si="34">SUM(F24:F25)</f>
        <v>0</v>
      </c>
      <c r="G26" s="15" t="str">
        <f t="shared" si="0"/>
        <v/>
      </c>
      <c r="H26" s="15">
        <f t="shared" ref="H26:K26" si="35">SUM(H24:H25)</f>
        <v>0</v>
      </c>
      <c r="I26" s="15">
        <f t="shared" si="35"/>
        <v>0</v>
      </c>
      <c r="J26" s="15">
        <f t="shared" si="35"/>
        <v>0</v>
      </c>
      <c r="K26" s="15">
        <f t="shared" si="35"/>
        <v>0</v>
      </c>
      <c r="L26" s="6"/>
      <c r="M26" s="6"/>
    </row>
    <row r="27" spans="2:13">
      <c r="B27" s="184"/>
      <c r="C27" s="185"/>
      <c r="D27" s="186"/>
      <c r="E27" s="36" t="s">
        <v>66</v>
      </c>
      <c r="F27" s="24"/>
      <c r="G27" s="5" t="str">
        <f t="shared" si="0"/>
        <v/>
      </c>
      <c r="H27" s="2"/>
      <c r="I27" s="5">
        <f t="shared" ref="I27:I28" si="36">H27*12</f>
        <v>0</v>
      </c>
      <c r="J27" s="2"/>
      <c r="K27" s="5">
        <f t="shared" ref="K27:K28" si="37">I27+J27</f>
        <v>0</v>
      </c>
      <c r="L27" s="6">
        <f>B27</f>
        <v>0</v>
      </c>
      <c r="M27" s="56">
        <f t="shared" ref="M27" si="38">F29</f>
        <v>0</v>
      </c>
    </row>
    <row r="28" spans="2:13">
      <c r="B28" s="57" t="str">
        <f>IF(B27=総括表!$S$17,"（","")</f>
        <v/>
      </c>
      <c r="C28" s="64"/>
      <c r="D28" s="58" t="str">
        <f>IF(B27=総括表!$S$17,"）","")</f>
        <v/>
      </c>
      <c r="E28" s="36" t="s">
        <v>67</v>
      </c>
      <c r="F28" s="24"/>
      <c r="G28" s="5" t="str">
        <f t="shared" si="0"/>
        <v/>
      </c>
      <c r="H28" s="2"/>
      <c r="I28" s="5">
        <f t="shared" si="36"/>
        <v>0</v>
      </c>
      <c r="J28" s="2"/>
      <c r="K28" s="5">
        <f t="shared" si="37"/>
        <v>0</v>
      </c>
      <c r="L28" s="6">
        <f t="shared" ref="L28" si="39">L27</f>
        <v>0</v>
      </c>
      <c r="M28" s="56">
        <f t="shared" ref="M28" si="40">F29</f>
        <v>0</v>
      </c>
    </row>
    <row r="29" spans="2:13">
      <c r="B29" s="59"/>
      <c r="C29" s="60"/>
      <c r="D29" s="61"/>
      <c r="E29" s="39" t="s">
        <v>68</v>
      </c>
      <c r="F29" s="40">
        <f t="shared" ref="F29" si="41">SUM(F27:F28)</f>
        <v>0</v>
      </c>
      <c r="G29" s="15" t="str">
        <f t="shared" si="0"/>
        <v/>
      </c>
      <c r="H29" s="15">
        <f t="shared" ref="H29:K29" si="42">SUM(H27:H28)</f>
        <v>0</v>
      </c>
      <c r="I29" s="15">
        <f t="shared" si="42"/>
        <v>0</v>
      </c>
      <c r="J29" s="15">
        <f t="shared" si="42"/>
        <v>0</v>
      </c>
      <c r="K29" s="15">
        <f t="shared" si="42"/>
        <v>0</v>
      </c>
      <c r="L29" s="6"/>
      <c r="M29" s="6"/>
    </row>
    <row r="30" spans="2:13">
      <c r="B30" s="184"/>
      <c r="C30" s="185"/>
      <c r="D30" s="186"/>
      <c r="E30" s="36" t="s">
        <v>66</v>
      </c>
      <c r="F30" s="24"/>
      <c r="G30" s="5" t="str">
        <f t="shared" si="0"/>
        <v/>
      </c>
      <c r="H30" s="2"/>
      <c r="I30" s="5">
        <f t="shared" ref="I30:I31" si="43">H30*12</f>
        <v>0</v>
      </c>
      <c r="J30" s="2"/>
      <c r="K30" s="5">
        <f t="shared" ref="K30:K31" si="44">I30+J30</f>
        <v>0</v>
      </c>
      <c r="L30" s="6">
        <f>B30</f>
        <v>0</v>
      </c>
      <c r="M30" s="56">
        <f t="shared" ref="M30" si="45">F32</f>
        <v>0</v>
      </c>
    </row>
    <row r="31" spans="2:13">
      <c r="B31" s="57" t="str">
        <f>IF(B30=総括表!$S$17,"（","")</f>
        <v/>
      </c>
      <c r="C31" s="64"/>
      <c r="D31" s="58" t="str">
        <f>IF(B30=総括表!$S$17,"）","")</f>
        <v/>
      </c>
      <c r="E31" s="36" t="s">
        <v>67</v>
      </c>
      <c r="F31" s="24"/>
      <c r="G31" s="5" t="str">
        <f t="shared" si="0"/>
        <v/>
      </c>
      <c r="H31" s="2"/>
      <c r="I31" s="5">
        <f t="shared" si="43"/>
        <v>0</v>
      </c>
      <c r="J31" s="2"/>
      <c r="K31" s="5">
        <f t="shared" si="44"/>
        <v>0</v>
      </c>
      <c r="L31" s="6">
        <f t="shared" ref="L31" si="46">L30</f>
        <v>0</v>
      </c>
      <c r="M31" s="56">
        <f t="shared" ref="M31" si="47">F32</f>
        <v>0</v>
      </c>
    </row>
    <row r="32" spans="2:13">
      <c r="B32" s="59"/>
      <c r="C32" s="60"/>
      <c r="D32" s="61"/>
      <c r="E32" s="39" t="s">
        <v>68</v>
      </c>
      <c r="F32" s="40">
        <f t="shared" ref="F32" si="48">SUM(F30:F31)</f>
        <v>0</v>
      </c>
      <c r="G32" s="15" t="str">
        <f t="shared" si="0"/>
        <v/>
      </c>
      <c r="H32" s="15">
        <f t="shared" ref="H32:K32" si="49">SUM(H30:H31)</f>
        <v>0</v>
      </c>
      <c r="I32" s="15">
        <f t="shared" si="49"/>
        <v>0</v>
      </c>
      <c r="J32" s="15">
        <f t="shared" si="49"/>
        <v>0</v>
      </c>
      <c r="K32" s="15">
        <f t="shared" si="49"/>
        <v>0</v>
      </c>
      <c r="L32" s="6"/>
      <c r="M32" s="6"/>
    </row>
    <row r="33" spans="2:17">
      <c r="B33" s="184"/>
      <c r="C33" s="185"/>
      <c r="D33" s="186"/>
      <c r="E33" s="36" t="s">
        <v>66</v>
      </c>
      <c r="F33" s="24"/>
      <c r="G33" s="5" t="str">
        <f t="shared" si="0"/>
        <v/>
      </c>
      <c r="H33" s="2"/>
      <c r="I33" s="5">
        <f t="shared" ref="I33:I34" si="50">H33*12</f>
        <v>0</v>
      </c>
      <c r="J33" s="2"/>
      <c r="K33" s="5">
        <f t="shared" ref="K33:K34" si="51">I33+J33</f>
        <v>0</v>
      </c>
      <c r="L33" s="6">
        <f>B33</f>
        <v>0</v>
      </c>
      <c r="M33" s="56">
        <f t="shared" ref="M33" si="52">F35</f>
        <v>0</v>
      </c>
    </row>
    <row r="34" spans="2:17">
      <c r="B34" s="57" t="str">
        <f>IF(B33=総括表!$S$17,"（","")</f>
        <v/>
      </c>
      <c r="C34" s="64"/>
      <c r="D34" s="58" t="str">
        <f>IF(B33=総括表!$S$17,"）","")</f>
        <v/>
      </c>
      <c r="E34" s="36" t="s">
        <v>67</v>
      </c>
      <c r="F34" s="24"/>
      <c r="G34" s="5" t="str">
        <f t="shared" si="0"/>
        <v/>
      </c>
      <c r="H34" s="2"/>
      <c r="I34" s="5">
        <f t="shared" si="50"/>
        <v>0</v>
      </c>
      <c r="J34" s="2"/>
      <c r="K34" s="5">
        <f t="shared" si="51"/>
        <v>0</v>
      </c>
      <c r="L34" s="6">
        <f t="shared" ref="L34" si="53">L33</f>
        <v>0</v>
      </c>
      <c r="M34" s="56">
        <f t="shared" ref="M34" si="54">F35</f>
        <v>0</v>
      </c>
    </row>
    <row r="35" spans="2:17">
      <c r="B35" s="59"/>
      <c r="C35" s="60"/>
      <c r="D35" s="61"/>
      <c r="E35" s="39" t="s">
        <v>68</v>
      </c>
      <c r="F35" s="40">
        <f t="shared" ref="F35" si="55">SUM(F33:F34)</f>
        <v>0</v>
      </c>
      <c r="G35" s="15" t="str">
        <f t="shared" si="0"/>
        <v/>
      </c>
      <c r="H35" s="15">
        <f t="shared" ref="H35:K35" si="56">SUM(H33:H34)</f>
        <v>0</v>
      </c>
      <c r="I35" s="15">
        <f t="shared" si="56"/>
        <v>0</v>
      </c>
      <c r="J35" s="15">
        <f t="shared" si="56"/>
        <v>0</v>
      </c>
      <c r="K35" s="15">
        <f t="shared" si="56"/>
        <v>0</v>
      </c>
      <c r="L35" s="6"/>
      <c r="M35" s="6"/>
    </row>
    <row r="36" spans="2:17" ht="18.75" customHeight="1">
      <c r="B36" s="184"/>
      <c r="C36" s="185"/>
      <c r="D36" s="186"/>
      <c r="E36" s="36" t="s">
        <v>66</v>
      </c>
      <c r="F36" s="24"/>
      <c r="G36" s="5" t="str">
        <f t="shared" si="0"/>
        <v/>
      </c>
      <c r="H36" s="2"/>
      <c r="I36" s="5">
        <f t="shared" ref="I36:I37" si="57">H36*12</f>
        <v>0</v>
      </c>
      <c r="J36" s="2"/>
      <c r="K36" s="5">
        <f t="shared" ref="K36:K37" si="58">I36+J36</f>
        <v>0</v>
      </c>
      <c r="L36" s="6">
        <f>B36</f>
        <v>0</v>
      </c>
      <c r="M36" s="56">
        <f t="shared" ref="M36" si="59">F38</f>
        <v>0</v>
      </c>
      <c r="N36" s="25" t="s">
        <v>91</v>
      </c>
      <c r="O36" s="190" t="s">
        <v>109</v>
      </c>
      <c r="P36" s="191"/>
      <c r="Q36" s="192"/>
    </row>
    <row r="37" spans="2:17">
      <c r="B37" s="57" t="str">
        <f>IF(B36=総括表!$S$17,"（","")</f>
        <v/>
      </c>
      <c r="C37" s="64"/>
      <c r="D37" s="58" t="str">
        <f>IF(B36=総括表!$S$17,"）","")</f>
        <v/>
      </c>
      <c r="E37" s="36" t="s">
        <v>67</v>
      </c>
      <c r="F37" s="24"/>
      <c r="G37" s="5" t="str">
        <f t="shared" si="0"/>
        <v/>
      </c>
      <c r="H37" s="2"/>
      <c r="I37" s="5">
        <f t="shared" si="57"/>
        <v>0</v>
      </c>
      <c r="J37" s="2"/>
      <c r="K37" s="5">
        <f t="shared" si="58"/>
        <v>0</v>
      </c>
      <c r="L37" s="6">
        <f t="shared" ref="L37" si="60">L36</f>
        <v>0</v>
      </c>
      <c r="M37" s="56">
        <f t="shared" ref="M37" si="61">F38</f>
        <v>0</v>
      </c>
      <c r="N37" s="26" t="s">
        <v>91</v>
      </c>
      <c r="O37" s="193"/>
      <c r="P37" s="193"/>
      <c r="Q37" s="194"/>
    </row>
    <row r="38" spans="2:17">
      <c r="B38" s="59"/>
      <c r="C38" s="60"/>
      <c r="D38" s="61"/>
      <c r="E38" s="39" t="s">
        <v>68</v>
      </c>
      <c r="F38" s="40">
        <f t="shared" ref="F38" si="62">SUM(F36:F37)</f>
        <v>0</v>
      </c>
      <c r="G38" s="15" t="str">
        <f t="shared" si="0"/>
        <v/>
      </c>
      <c r="H38" s="15">
        <f t="shared" ref="H38:K38" si="63">SUM(H36:H37)</f>
        <v>0</v>
      </c>
      <c r="I38" s="15">
        <f t="shared" si="63"/>
        <v>0</v>
      </c>
      <c r="J38" s="15">
        <f t="shared" si="63"/>
        <v>0</v>
      </c>
      <c r="K38" s="15">
        <f t="shared" si="63"/>
        <v>0</v>
      </c>
      <c r="L38" s="6"/>
      <c r="M38" s="6"/>
      <c r="N38" s="27" t="s">
        <v>91</v>
      </c>
      <c r="O38" s="195"/>
      <c r="P38" s="195"/>
      <c r="Q38" s="196"/>
    </row>
    <row r="39" spans="2:17">
      <c r="B39" s="104" t="s">
        <v>9</v>
      </c>
      <c r="C39" s="187"/>
      <c r="D39" s="105"/>
      <c r="E39" s="41" t="s">
        <v>66</v>
      </c>
      <c r="F39" s="42">
        <f>SUMIF($E$9:$E$38,$E39,F$9:F$38)</f>
        <v>0</v>
      </c>
      <c r="G39" s="43">
        <f>IFERROR(H39/F39,0)</f>
        <v>0</v>
      </c>
      <c r="H39" s="43">
        <f t="shared" ref="H39:K40" si="64">SUMIF($E$9:$E$38,$E39,H$9:H$38)</f>
        <v>0</v>
      </c>
      <c r="I39" s="43">
        <f t="shared" si="64"/>
        <v>0</v>
      </c>
      <c r="J39" s="43">
        <f t="shared" si="64"/>
        <v>0</v>
      </c>
      <c r="K39" s="43">
        <f t="shared" si="64"/>
        <v>0</v>
      </c>
      <c r="L39" s="6"/>
      <c r="M39" s="6"/>
    </row>
    <row r="40" spans="2:17">
      <c r="B40" s="106"/>
      <c r="C40" s="188"/>
      <c r="D40" s="107"/>
      <c r="E40" s="41" t="s">
        <v>67</v>
      </c>
      <c r="F40" s="42">
        <f>SUMIF($E$9:$E$38,$E40,F$9:F$38)</f>
        <v>0</v>
      </c>
      <c r="G40" s="43">
        <f>IFERROR(H40/F40,0)</f>
        <v>0</v>
      </c>
      <c r="H40" s="43">
        <f t="shared" si="64"/>
        <v>0</v>
      </c>
      <c r="I40" s="43">
        <f t="shared" si="64"/>
        <v>0</v>
      </c>
      <c r="J40" s="43">
        <f t="shared" si="64"/>
        <v>0</v>
      </c>
      <c r="K40" s="43">
        <f t="shared" si="64"/>
        <v>0</v>
      </c>
      <c r="L40" s="6"/>
      <c r="M40" s="6"/>
    </row>
    <row r="41" spans="2:17">
      <c r="B41" s="108"/>
      <c r="C41" s="189"/>
      <c r="D41" s="109"/>
      <c r="E41" s="44" t="s">
        <v>68</v>
      </c>
      <c r="F41" s="45">
        <f>SUM(F39:F40)</f>
        <v>0</v>
      </c>
      <c r="G41" s="46">
        <f>IFERROR(H41/F41,0)</f>
        <v>0</v>
      </c>
      <c r="H41" s="46">
        <f>SUM(H39:H40)</f>
        <v>0</v>
      </c>
      <c r="I41" s="46">
        <f t="shared" ref="I41" si="65">SUM(I39:I40)</f>
        <v>0</v>
      </c>
      <c r="J41" s="46">
        <f>SUM(J39:J40)</f>
        <v>0</v>
      </c>
      <c r="K41" s="46">
        <f>SUM(K39:K40)</f>
        <v>0</v>
      </c>
      <c r="L41" s="6"/>
      <c r="M41" s="6"/>
    </row>
    <row r="42" spans="2:17">
      <c r="B42" s="1" t="s">
        <v>23</v>
      </c>
    </row>
    <row r="43" spans="2:17">
      <c r="B43" s="1" t="s">
        <v>104</v>
      </c>
    </row>
    <row r="44" spans="2:17">
      <c r="B44" s="1" t="s">
        <v>142</v>
      </c>
    </row>
    <row r="45" spans="2:17">
      <c r="B45" s="1" t="s">
        <v>92</v>
      </c>
    </row>
  </sheetData>
  <sheetProtection sheet="1" formatCells="0" formatColumns="0" formatRows="0" insertColumns="0" insertRows="0" insertHyperlinks="0" deleteColumns="0" deleteRows="0" selectLockedCells="1" sort="0" autoFilter="0" pivotTables="0"/>
  <mergeCells count="15">
    <mergeCell ref="B3:K3"/>
    <mergeCell ref="B6:D8"/>
    <mergeCell ref="E6:F8"/>
    <mergeCell ref="B9:D9"/>
    <mergeCell ref="B12:D12"/>
    <mergeCell ref="O36:Q38"/>
    <mergeCell ref="B15:D15"/>
    <mergeCell ref="B36:D36"/>
    <mergeCell ref="B39:D41"/>
    <mergeCell ref="B18:D18"/>
    <mergeCell ref="B21:D21"/>
    <mergeCell ref="B24:D24"/>
    <mergeCell ref="B27:D27"/>
    <mergeCell ref="B30:D30"/>
    <mergeCell ref="B33:D33"/>
  </mergeCells>
  <phoneticPr fontId="2"/>
  <conditionalFormatting sqref="F9:F10 F12:F13 F15:F16 F18:F19 F21:F22 F24:F25 F27:F28 F30:F31 F36:F37">
    <cfRule type="notContainsBlanks" dxfId="35" priority="4" stopIfTrue="1">
      <formula>LEN(TRIM(F9))&gt;0</formula>
    </cfRule>
  </conditionalFormatting>
  <conditionalFormatting sqref="H9:H10 H12:H13 H15:H16 H18:H19 H21:H22 H24:H25 H27:H28 H30:H31 H33:H34 H36:H37 J12:J13 J15:J16 J18:J19 J21:J22 J24:J25 J27:J28 J30:J31 J33:J34 J36:J37">
    <cfRule type="expression" dxfId="34" priority="17">
      <formula>$M9&gt;0</formula>
    </cfRule>
  </conditionalFormatting>
  <conditionalFormatting sqref="H9:H10 H12:H13 H15:H16 H18:H19 H21:H22 H24:H25 H27:H28 H30:H31 H33:H34 H36:H37">
    <cfRule type="notContainsBlanks" priority="16" stopIfTrue="1">
      <formula>LEN(TRIM(H9))&gt;0</formula>
    </cfRule>
  </conditionalFormatting>
  <conditionalFormatting sqref="J9:J10">
    <cfRule type="expression" dxfId="33" priority="15">
      <formula>$M9&gt;0</formula>
    </cfRule>
  </conditionalFormatting>
  <conditionalFormatting sqref="J9:J10 J12:J13 J15:J16 J18:J19 J21:J22 J24:J25 J27:J28 J30:J31 J33:J34 J36:J37">
    <cfRule type="notContainsBlanks" priority="14" stopIfTrue="1">
      <formula>LEN(TRIM(J9))&gt;0</formula>
    </cfRule>
  </conditionalFormatting>
  <conditionalFormatting sqref="C10">
    <cfRule type="notContainsBlanks" priority="11" stopIfTrue="1">
      <formula>LEN(TRIM(C10))&gt;0</formula>
    </cfRule>
    <cfRule type="expression" dxfId="32" priority="12">
      <formula>$B10&lt;&gt;""</formula>
    </cfRule>
  </conditionalFormatting>
  <conditionalFormatting sqref="C37 C13 C16 C19 C22 C25 C28 C31 C34">
    <cfRule type="notContainsBlanks" priority="8" stopIfTrue="1">
      <formula>LEN(TRIM(C13))&gt;0</formula>
    </cfRule>
    <cfRule type="expression" dxfId="31" priority="9">
      <formula>$B13&lt;&gt;""</formula>
    </cfRule>
  </conditionalFormatting>
  <conditionalFormatting sqref="C37 C13 C16 C19 C22 C25 C28 C31 C34">
    <cfRule type="notContainsBlanks" priority="6" stopIfTrue="1">
      <formula>LEN(TRIM(C13))&gt;0</formula>
    </cfRule>
    <cfRule type="expression" dxfId="30" priority="7">
      <formula>$B13&lt;&gt;""</formula>
    </cfRule>
  </conditionalFormatting>
  <conditionalFormatting sqref="B9:D9">
    <cfRule type="containsBlanks" dxfId="29" priority="5">
      <formula>LEN(TRIM(B9))=0</formula>
    </cfRule>
  </conditionalFormatting>
  <conditionalFormatting sqref="F12:F13">
    <cfRule type="expression" dxfId="28" priority="13">
      <formula>$B$12&lt;&gt;""</formula>
    </cfRule>
  </conditionalFormatting>
  <conditionalFormatting sqref="F9:F10 F12:F13 F15:F16 F18:F19 F21:F22 F24:F25 F27:F28 F30:F31 F33:F34 F36:F37">
    <cfRule type="expression" dxfId="27" priority="19">
      <formula>$L9&lt;&gt;0</formula>
    </cfRule>
  </conditionalFormatting>
  <dataValidations count="1">
    <dataValidation imeMode="off" allowBlank="1" showInputMessage="1" showErrorMessage="1" sqref="F9:K41" xr:uid="{00000000-0002-0000-0500-000000000000}"/>
  </dataValidations>
  <pageMargins left="0.7" right="0.7" top="0.75" bottom="0.75" header="0.3" footer="0.3"/>
  <pageSetup paperSize="9" scale="8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総括表!$S$8:$S$17</xm:f>
          </x14:formula1>
          <xm:sqref>B36:D36 B9:D9 B33:D33 B30:D30 B27:D27 B24:D24 B21:D21 B18:D18 B15:D15 B12:D12</xm:sqref>
        </x14:dataValidation>
        <x14:dataValidation type="list" allowBlank="1" showInputMessage="1" showErrorMessage="1" xr:uid="{00000000-0002-0000-0500-00000B000000}">
          <x14:formula1>
            <xm:f>総括表!$S$8:$S$16</xm:f>
          </x14:formula1>
          <xm:sqref>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1:J22"/>
  <sheetViews>
    <sheetView zoomScaleNormal="100" zoomScalePageLayoutView="70" workbookViewId="0">
      <selection activeCell="B33" sqref="B33:E33"/>
    </sheetView>
  </sheetViews>
  <sheetFormatPr defaultRowHeight="18.75"/>
  <cols>
    <col min="1" max="1" width="3.375" style="1" customWidth="1"/>
    <col min="2" max="4" width="20" style="1" customWidth="1"/>
    <col min="5" max="5" width="2.25" style="1" bestFit="1" customWidth="1"/>
    <col min="6" max="6" width="15.5" style="1" customWidth="1"/>
    <col min="7" max="7" width="2.25" style="1" bestFit="1" customWidth="1"/>
    <col min="8" max="8" width="9" style="1"/>
    <col min="9" max="9" width="3.375" style="1" bestFit="1" customWidth="1"/>
    <col min="10" max="10" width="45" style="1" customWidth="1"/>
    <col min="11" max="16384" width="9" style="1"/>
  </cols>
  <sheetData>
    <row r="1" spans="2:7">
      <c r="B1" s="6" t="s">
        <v>144</v>
      </c>
      <c r="C1" s="6"/>
      <c r="D1" s="6"/>
      <c r="E1" s="6"/>
      <c r="F1" s="6"/>
      <c r="G1" s="6"/>
    </row>
    <row r="2" spans="2:7">
      <c r="B2" s="6"/>
      <c r="C2" s="6"/>
      <c r="D2" s="6"/>
      <c r="E2" s="6"/>
      <c r="F2" s="6"/>
      <c r="G2" s="6"/>
    </row>
    <row r="3" spans="2:7">
      <c r="B3" s="98" t="s">
        <v>93</v>
      </c>
      <c r="C3" s="98"/>
      <c r="D3" s="98"/>
      <c r="E3" s="98"/>
      <c r="F3" s="98"/>
      <c r="G3" s="6"/>
    </row>
    <row r="4" spans="2:7">
      <c r="B4" s="6"/>
      <c r="C4" s="6"/>
      <c r="D4" s="6"/>
      <c r="E4" s="6"/>
      <c r="F4" s="6"/>
      <c r="G4" s="6"/>
    </row>
    <row r="5" spans="2:7">
      <c r="B5" s="6" t="s">
        <v>18</v>
      </c>
      <c r="C5" s="6"/>
      <c r="D5" s="6"/>
      <c r="E5" s="6"/>
      <c r="F5" s="6"/>
      <c r="G5" s="28" t="s">
        <v>22</v>
      </c>
    </row>
    <row r="6" spans="2:7" ht="18.75" customHeight="1">
      <c r="B6" s="200" t="s">
        <v>94</v>
      </c>
      <c r="C6" s="200" t="s">
        <v>95</v>
      </c>
      <c r="D6" s="200" t="s">
        <v>96</v>
      </c>
      <c r="E6" s="136" t="s">
        <v>97</v>
      </c>
      <c r="F6" s="180"/>
      <c r="G6" s="137"/>
    </row>
    <row r="7" spans="2:7" ht="18.75" customHeight="1">
      <c r="B7" s="201"/>
      <c r="C7" s="201"/>
      <c r="D7" s="201"/>
      <c r="E7" s="140"/>
      <c r="F7" s="213"/>
      <c r="G7" s="141"/>
    </row>
    <row r="8" spans="2:7" ht="37.5" customHeight="1">
      <c r="B8" s="47"/>
      <c r="C8" s="47"/>
      <c r="D8" s="48"/>
      <c r="E8" s="198">
        <f>D8*12</f>
        <v>0</v>
      </c>
      <c r="F8" s="198"/>
      <c r="G8" s="198"/>
    </row>
    <row r="9" spans="2:7" ht="37.5" customHeight="1">
      <c r="B9" s="47"/>
      <c r="C9" s="47"/>
      <c r="D9" s="48"/>
      <c r="E9" s="198">
        <f t="shared" ref="E9:E17" si="0">D9*12</f>
        <v>0</v>
      </c>
      <c r="F9" s="198"/>
      <c r="G9" s="198"/>
    </row>
    <row r="10" spans="2:7" ht="37.5" customHeight="1">
      <c r="B10" s="47"/>
      <c r="C10" s="47"/>
      <c r="D10" s="48"/>
      <c r="E10" s="198">
        <f t="shared" si="0"/>
        <v>0</v>
      </c>
      <c r="F10" s="198"/>
      <c r="G10" s="198"/>
    </row>
    <row r="11" spans="2:7" ht="37.5" customHeight="1">
      <c r="B11" s="47"/>
      <c r="C11" s="47"/>
      <c r="D11" s="48"/>
      <c r="E11" s="198">
        <f t="shared" si="0"/>
        <v>0</v>
      </c>
      <c r="F11" s="198"/>
      <c r="G11" s="198"/>
    </row>
    <row r="12" spans="2:7" ht="37.5" customHeight="1">
      <c r="B12" s="47"/>
      <c r="C12" s="47"/>
      <c r="D12" s="48"/>
      <c r="E12" s="198">
        <f t="shared" si="0"/>
        <v>0</v>
      </c>
      <c r="F12" s="198"/>
      <c r="G12" s="198"/>
    </row>
    <row r="13" spans="2:7" ht="37.5" customHeight="1">
      <c r="B13" s="47"/>
      <c r="C13" s="47"/>
      <c r="D13" s="48"/>
      <c r="E13" s="198">
        <f t="shared" si="0"/>
        <v>0</v>
      </c>
      <c r="F13" s="198"/>
      <c r="G13" s="198"/>
    </row>
    <row r="14" spans="2:7" ht="37.5" customHeight="1">
      <c r="B14" s="47"/>
      <c r="C14" s="47"/>
      <c r="D14" s="48"/>
      <c r="E14" s="198">
        <f t="shared" si="0"/>
        <v>0</v>
      </c>
      <c r="F14" s="198"/>
      <c r="G14" s="198"/>
    </row>
    <row r="15" spans="2:7" ht="37.5" customHeight="1">
      <c r="B15" s="47"/>
      <c r="C15" s="47"/>
      <c r="D15" s="48"/>
      <c r="E15" s="198">
        <f t="shared" si="0"/>
        <v>0</v>
      </c>
      <c r="F15" s="198"/>
      <c r="G15" s="198"/>
    </row>
    <row r="16" spans="2:7" ht="37.5" customHeight="1">
      <c r="B16" s="47"/>
      <c r="C16" s="47"/>
      <c r="D16" s="48"/>
      <c r="E16" s="198">
        <f t="shared" si="0"/>
        <v>0</v>
      </c>
      <c r="F16" s="198"/>
      <c r="G16" s="198"/>
    </row>
    <row r="17" spans="2:10" ht="37.5" customHeight="1">
      <c r="B17" s="47"/>
      <c r="C17" s="47"/>
      <c r="D17" s="48"/>
      <c r="E17" s="198">
        <f t="shared" si="0"/>
        <v>0</v>
      </c>
      <c r="F17" s="198"/>
      <c r="G17" s="198"/>
      <c r="I17" s="69" t="s">
        <v>150</v>
      </c>
      <c r="J17" s="68" t="s">
        <v>151</v>
      </c>
    </row>
    <row r="18" spans="2:10" ht="37.5" customHeight="1">
      <c r="B18" s="146" t="s">
        <v>9</v>
      </c>
      <c r="C18" s="146"/>
      <c r="D18" s="50">
        <f>SUM(D8:D17)</f>
        <v>0</v>
      </c>
      <c r="E18" s="199">
        <f>SUM(E8:G17)</f>
        <v>0</v>
      </c>
      <c r="F18" s="199"/>
      <c r="G18" s="199"/>
      <c r="I18" s="70"/>
    </row>
    <row r="19" spans="2:10">
      <c r="B19" s="1" t="s">
        <v>23</v>
      </c>
    </row>
    <row r="20" spans="2:10">
      <c r="B20" s="1" t="s">
        <v>145</v>
      </c>
    </row>
    <row r="21" spans="2:10">
      <c r="B21" s="197" t="s">
        <v>105</v>
      </c>
      <c r="C21" s="197"/>
      <c r="D21" s="197"/>
      <c r="E21" s="197"/>
      <c r="F21" s="197"/>
      <c r="G21" s="197"/>
    </row>
    <row r="22" spans="2:10">
      <c r="B22" s="197"/>
      <c r="C22" s="197"/>
      <c r="D22" s="197"/>
      <c r="E22" s="197"/>
      <c r="F22" s="197"/>
      <c r="G22" s="197"/>
    </row>
  </sheetData>
  <sheetProtection sheet="1" formatCells="0" formatColumns="0" formatRows="0" insertColumns="0" insertRows="0" insertHyperlinks="0" deleteColumns="0" deleteRows="0" selectLockedCells="1" sort="0" autoFilter="0" pivotTables="0"/>
  <mergeCells count="18">
    <mergeCell ref="B3:F3"/>
    <mergeCell ref="B6:B7"/>
    <mergeCell ref="C6:C7"/>
    <mergeCell ref="D6:D7"/>
    <mergeCell ref="E8:G8"/>
    <mergeCell ref="E6:G7"/>
    <mergeCell ref="E9:G9"/>
    <mergeCell ref="E10:G10"/>
    <mergeCell ref="E11:G11"/>
    <mergeCell ref="E12:G12"/>
    <mergeCell ref="E13:G13"/>
    <mergeCell ref="E14:G14"/>
    <mergeCell ref="B21:G22"/>
    <mergeCell ref="E15:G15"/>
    <mergeCell ref="E16:G16"/>
    <mergeCell ref="E17:G17"/>
    <mergeCell ref="B18:C18"/>
    <mergeCell ref="E18:G18"/>
  </mergeCells>
  <phoneticPr fontId="2"/>
  <conditionalFormatting sqref="D8:D17">
    <cfRule type="notContainsBlanks" priority="6" stopIfTrue="1">
      <formula>LEN(TRIM(D8))&gt;0</formula>
    </cfRule>
    <cfRule type="expression" dxfId="26" priority="7">
      <formula>$C8&lt;&gt;""</formula>
    </cfRule>
  </conditionalFormatting>
  <conditionalFormatting sqref="B8:C17">
    <cfRule type="expression" priority="4" stopIfTrue="1">
      <formula>B$8&lt;&gt;""</formula>
    </cfRule>
    <cfRule type="containsBlanks" dxfId="25" priority="5">
      <formula>LEN(TRIM(B8))=0</formula>
    </cfRule>
  </conditionalFormatting>
  <dataValidations count="1">
    <dataValidation imeMode="off" allowBlank="1" showInputMessage="1" showErrorMessage="1" sqref="D8:G18" xr:uid="{00000000-0002-0000-06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T62"/>
  <sheetViews>
    <sheetView topLeftCell="A34" zoomScaleNormal="100" workbookViewId="0">
      <selection activeCell="S4" sqref="S4"/>
    </sheetView>
  </sheetViews>
  <sheetFormatPr defaultRowHeight="18.75"/>
  <cols>
    <col min="1" max="1" width="3.375" style="1" customWidth="1"/>
    <col min="2" max="3" width="3.75" style="1" customWidth="1"/>
    <col min="4" max="4" width="11.25" style="1" customWidth="1"/>
    <col min="5" max="5" width="7.5" style="1" customWidth="1"/>
    <col min="6" max="6" width="18" style="1" customWidth="1"/>
    <col min="7" max="7" width="5.25" style="1" bestFit="1" customWidth="1"/>
    <col min="8" max="8" width="9.375" style="1" customWidth="1"/>
    <col min="9" max="10" width="3.375" style="1" bestFit="1" customWidth="1"/>
    <col min="11" max="11" width="5.25" style="1" bestFit="1" customWidth="1"/>
    <col min="12" max="12" width="9.375" style="1" customWidth="1"/>
    <col min="13" max="14" width="3.375" style="1" bestFit="1" customWidth="1"/>
    <col min="15" max="15" width="4.125" style="1" customWidth="1"/>
    <col min="16" max="16" width="5.25" style="1" bestFit="1" customWidth="1"/>
    <col min="17" max="17" width="7.25" style="1" customWidth="1"/>
    <col min="18" max="18" width="7.375" style="1" customWidth="1"/>
    <col min="19" max="16384" width="9" style="1"/>
  </cols>
  <sheetData>
    <row r="1" spans="2:20">
      <c r="B1" s="6" t="s">
        <v>133</v>
      </c>
      <c r="C1" s="6"/>
      <c r="D1" s="6"/>
      <c r="E1" s="6"/>
      <c r="F1" s="6"/>
      <c r="G1" s="6"/>
      <c r="H1" s="6"/>
      <c r="I1" s="6"/>
      <c r="J1" s="6"/>
      <c r="K1" s="6"/>
      <c r="L1" s="6"/>
      <c r="M1" s="6"/>
      <c r="N1" s="6"/>
      <c r="O1" s="6"/>
      <c r="P1" s="6"/>
      <c r="Q1" s="6"/>
      <c r="R1" s="6"/>
    </row>
    <row r="2" spans="2:20">
      <c r="B2" s="98" t="s">
        <v>132</v>
      </c>
      <c r="C2" s="98"/>
      <c r="D2" s="98"/>
      <c r="E2" s="98"/>
      <c r="F2" s="98"/>
      <c r="G2" s="98"/>
      <c r="H2" s="98"/>
      <c r="I2" s="98"/>
      <c r="J2" s="98"/>
      <c r="K2" s="98"/>
      <c r="L2" s="98"/>
      <c r="M2" s="98"/>
      <c r="N2" s="98"/>
      <c r="O2" s="98"/>
      <c r="P2" s="98"/>
      <c r="Q2" s="98"/>
      <c r="R2" s="98"/>
    </row>
    <row r="3" spans="2:20">
      <c r="B3" s="6" t="s">
        <v>174</v>
      </c>
      <c r="C3" s="6"/>
      <c r="D3" s="6"/>
      <c r="E3" s="6"/>
      <c r="F3" s="6"/>
      <c r="G3" s="6"/>
      <c r="H3" s="6"/>
      <c r="I3" s="6"/>
      <c r="J3" s="6"/>
      <c r="K3" s="6"/>
      <c r="L3" s="6"/>
      <c r="M3" s="6"/>
      <c r="N3" s="6"/>
      <c r="O3" s="6"/>
      <c r="P3" s="6"/>
      <c r="Q3" s="6"/>
      <c r="R3" s="6"/>
    </row>
    <row r="4" spans="2:20">
      <c r="B4" s="146"/>
      <c r="C4" s="146"/>
      <c r="D4" s="146"/>
      <c r="E4" s="167" t="s">
        <v>62</v>
      </c>
      <c r="F4" s="168"/>
      <c r="G4" s="169"/>
      <c r="H4" s="146" t="s">
        <v>61</v>
      </c>
      <c r="I4" s="146"/>
      <c r="J4" s="146"/>
      <c r="K4" s="146"/>
      <c r="L4" s="146"/>
      <c r="M4" s="146" t="s">
        <v>63</v>
      </c>
      <c r="N4" s="146"/>
      <c r="O4" s="146"/>
      <c r="P4" s="146"/>
      <c r="Q4" s="146"/>
      <c r="R4" s="146"/>
    </row>
    <row r="5" spans="2:20">
      <c r="B5" s="145" t="s">
        <v>24</v>
      </c>
      <c r="C5" s="145"/>
      <c r="D5" s="145"/>
      <c r="E5" s="202"/>
      <c r="F5" s="203"/>
      <c r="G5" s="204"/>
      <c r="H5" s="205">
        <f>E5*30</f>
        <v>0</v>
      </c>
      <c r="I5" s="205"/>
      <c r="J5" s="205"/>
      <c r="K5" s="205"/>
      <c r="L5" s="205"/>
      <c r="M5" s="205">
        <f>E5*365</f>
        <v>0</v>
      </c>
      <c r="N5" s="205"/>
      <c r="O5" s="205"/>
      <c r="P5" s="205"/>
      <c r="Q5" s="205"/>
      <c r="R5" s="205"/>
      <c r="S5" s="214">
        <f>L15+L16</f>
        <v>0</v>
      </c>
      <c r="T5" s="1" t="str">
        <f>IF(M5=S5,"一致","不一致")</f>
        <v>一致</v>
      </c>
    </row>
    <row r="6" spans="2:20">
      <c r="B6" s="145" t="s">
        <v>25</v>
      </c>
      <c r="C6" s="145"/>
      <c r="D6" s="145"/>
      <c r="E6" s="202"/>
      <c r="F6" s="203"/>
      <c r="G6" s="204"/>
      <c r="H6" s="206"/>
      <c r="I6" s="206"/>
      <c r="J6" s="206"/>
      <c r="K6" s="206"/>
      <c r="L6" s="206"/>
      <c r="M6" s="205">
        <f>H6*12</f>
        <v>0</v>
      </c>
      <c r="N6" s="205"/>
      <c r="O6" s="205"/>
      <c r="P6" s="205"/>
      <c r="Q6" s="205"/>
      <c r="R6" s="205"/>
      <c r="S6" s="214">
        <f>L19+L20</f>
        <v>0</v>
      </c>
      <c r="T6" s="1" t="str">
        <f>IF(M6=S6,"一致","不一致")</f>
        <v>一致</v>
      </c>
    </row>
    <row r="7" spans="2:20">
      <c r="B7" s="1" t="s">
        <v>37</v>
      </c>
    </row>
    <row r="8" spans="2:20">
      <c r="B8" s="1" t="s">
        <v>38</v>
      </c>
    </row>
    <row r="11" spans="2:20">
      <c r="B11" s="6" t="s">
        <v>173</v>
      </c>
      <c r="C11" s="6"/>
      <c r="D11" s="6"/>
      <c r="E11" s="6"/>
      <c r="F11" s="6"/>
      <c r="G11" s="6"/>
      <c r="H11" s="6"/>
      <c r="I11" s="6"/>
      <c r="J11" s="6"/>
      <c r="K11" s="6"/>
      <c r="L11" s="6"/>
      <c r="M11" s="6"/>
      <c r="N11" s="6"/>
      <c r="O11" s="6"/>
      <c r="P11" s="6"/>
      <c r="Q11" s="6"/>
      <c r="R11" s="6"/>
    </row>
    <row r="12" spans="2:20">
      <c r="B12" s="167" t="s">
        <v>2</v>
      </c>
      <c r="C12" s="168"/>
      <c r="D12" s="168"/>
      <c r="E12" s="169"/>
      <c r="F12" s="13" t="s">
        <v>40</v>
      </c>
      <c r="G12" s="136" t="s">
        <v>41</v>
      </c>
      <c r="H12" s="180"/>
      <c r="I12" s="180"/>
      <c r="J12" s="180"/>
      <c r="K12" s="180"/>
      <c r="L12" s="180"/>
      <c r="M12" s="180"/>
      <c r="N12" s="180"/>
      <c r="O12" s="180"/>
      <c r="P12" s="180"/>
      <c r="Q12" s="180"/>
      <c r="R12" s="137"/>
    </row>
    <row r="13" spans="2:20">
      <c r="B13" s="170" t="s">
        <v>123</v>
      </c>
      <c r="C13" s="171"/>
      <c r="D13" s="171"/>
      <c r="E13" s="172"/>
      <c r="F13" s="5">
        <f>F14+F18+F21+F22+F23</f>
        <v>0</v>
      </c>
      <c r="G13" s="207"/>
      <c r="H13" s="208"/>
      <c r="I13" s="208"/>
      <c r="J13" s="208"/>
      <c r="K13" s="208"/>
      <c r="L13" s="208"/>
      <c r="M13" s="208"/>
      <c r="N13" s="208"/>
      <c r="O13" s="208"/>
      <c r="P13" s="208"/>
      <c r="Q13" s="208"/>
      <c r="R13" s="209"/>
    </row>
    <row r="14" spans="2:20">
      <c r="B14" s="14"/>
      <c r="C14" s="158" t="s">
        <v>3</v>
      </c>
      <c r="D14" s="159"/>
      <c r="E14" s="160"/>
      <c r="F14" s="15">
        <f>SUM(F15:F17)</f>
        <v>0</v>
      </c>
      <c r="G14" s="207"/>
      <c r="H14" s="208"/>
      <c r="I14" s="208"/>
      <c r="J14" s="208"/>
      <c r="K14" s="208"/>
      <c r="L14" s="208"/>
      <c r="M14" s="208"/>
      <c r="N14" s="208"/>
      <c r="O14" s="208"/>
      <c r="P14" s="208"/>
      <c r="Q14" s="208"/>
      <c r="R14" s="209"/>
    </row>
    <row r="15" spans="2:20">
      <c r="B15" s="14"/>
      <c r="C15" s="16"/>
      <c r="D15" s="164" t="s">
        <v>26</v>
      </c>
      <c r="E15" s="165"/>
      <c r="F15" s="2"/>
      <c r="G15" s="52" t="s">
        <v>42</v>
      </c>
      <c r="H15" s="53" t="str">
        <f t="shared" ref="H15" si="0">IFERROR(F15/L15*1000,"－")</f>
        <v>－</v>
      </c>
      <c r="I15" s="54" t="s">
        <v>43</v>
      </c>
      <c r="J15" s="54" t="s">
        <v>44</v>
      </c>
      <c r="K15" s="54" t="s">
        <v>45</v>
      </c>
      <c r="L15" s="51"/>
      <c r="M15" s="166" t="s">
        <v>46</v>
      </c>
      <c r="N15" s="166"/>
      <c r="O15" s="166"/>
      <c r="P15" s="166"/>
      <c r="Q15" s="166"/>
      <c r="R15" s="165"/>
    </row>
    <row r="16" spans="2:20">
      <c r="B16" s="14"/>
      <c r="C16" s="16"/>
      <c r="D16" s="164" t="s">
        <v>27</v>
      </c>
      <c r="E16" s="165"/>
      <c r="F16" s="2"/>
      <c r="G16" s="52" t="s">
        <v>42</v>
      </c>
      <c r="H16" s="53" t="str">
        <f>IFERROR(F16/L16*1000,"－")</f>
        <v>－</v>
      </c>
      <c r="I16" s="54" t="s">
        <v>43</v>
      </c>
      <c r="J16" s="54" t="s">
        <v>44</v>
      </c>
      <c r="K16" s="54" t="s">
        <v>45</v>
      </c>
      <c r="L16" s="51"/>
      <c r="M16" s="166" t="s">
        <v>46</v>
      </c>
      <c r="N16" s="166"/>
      <c r="O16" s="166"/>
      <c r="P16" s="166"/>
      <c r="Q16" s="166"/>
      <c r="R16" s="165"/>
    </row>
    <row r="17" spans="2:18">
      <c r="B17" s="14"/>
      <c r="C17" s="20"/>
      <c r="D17" s="164" t="s">
        <v>28</v>
      </c>
      <c r="E17" s="165"/>
      <c r="F17" s="2"/>
      <c r="G17" s="52" t="s">
        <v>42</v>
      </c>
      <c r="H17" s="53" t="str">
        <f t="shared" ref="H17" si="1">IFERROR(F17/L17*1000,"－")</f>
        <v>－</v>
      </c>
      <c r="I17" s="54" t="s">
        <v>43</v>
      </c>
      <c r="J17" s="54" t="s">
        <v>44</v>
      </c>
      <c r="K17" s="54" t="s">
        <v>45</v>
      </c>
      <c r="L17" s="51"/>
      <c r="M17" s="166" t="s">
        <v>46</v>
      </c>
      <c r="N17" s="166"/>
      <c r="O17" s="166"/>
      <c r="P17" s="166"/>
      <c r="Q17" s="166"/>
      <c r="R17" s="165"/>
    </row>
    <row r="18" spans="2:18">
      <c r="B18" s="14"/>
      <c r="C18" s="158" t="s">
        <v>4</v>
      </c>
      <c r="D18" s="159"/>
      <c r="E18" s="160"/>
      <c r="F18" s="15">
        <f>SUM(F19:F20)</f>
        <v>0</v>
      </c>
      <c r="G18" s="207"/>
      <c r="H18" s="208"/>
      <c r="I18" s="208"/>
      <c r="J18" s="208"/>
      <c r="K18" s="208"/>
      <c r="L18" s="208"/>
      <c r="M18" s="208"/>
      <c r="N18" s="208"/>
      <c r="O18" s="208"/>
      <c r="P18" s="208"/>
      <c r="Q18" s="208"/>
      <c r="R18" s="209"/>
    </row>
    <row r="19" spans="2:18">
      <c r="B19" s="14"/>
      <c r="C19" s="16"/>
      <c r="D19" s="164" t="s">
        <v>26</v>
      </c>
      <c r="E19" s="165"/>
      <c r="F19" s="2"/>
      <c r="G19" s="52" t="s">
        <v>42</v>
      </c>
      <c r="H19" s="53" t="str">
        <f t="shared" ref="H19:H20" si="2">IFERROR(F19/L19*1000,"－")</f>
        <v>－</v>
      </c>
      <c r="I19" s="54" t="s">
        <v>43</v>
      </c>
      <c r="J19" s="54" t="s">
        <v>44</v>
      </c>
      <c r="K19" s="54" t="s">
        <v>45</v>
      </c>
      <c r="L19" s="51"/>
      <c r="M19" s="166" t="s">
        <v>46</v>
      </c>
      <c r="N19" s="166"/>
      <c r="O19" s="166"/>
      <c r="P19" s="166"/>
      <c r="Q19" s="166"/>
      <c r="R19" s="165"/>
    </row>
    <row r="20" spans="2:18">
      <c r="B20" s="14"/>
      <c r="C20" s="20"/>
      <c r="D20" s="164" t="s">
        <v>27</v>
      </c>
      <c r="E20" s="165"/>
      <c r="F20" s="2"/>
      <c r="G20" s="52" t="s">
        <v>42</v>
      </c>
      <c r="H20" s="53" t="str">
        <f t="shared" si="2"/>
        <v>－</v>
      </c>
      <c r="I20" s="54" t="s">
        <v>43</v>
      </c>
      <c r="J20" s="54" t="s">
        <v>44</v>
      </c>
      <c r="K20" s="54" t="s">
        <v>45</v>
      </c>
      <c r="L20" s="51"/>
      <c r="M20" s="166" t="s">
        <v>46</v>
      </c>
      <c r="N20" s="166"/>
      <c r="O20" s="166"/>
      <c r="P20" s="166"/>
      <c r="Q20" s="166"/>
      <c r="R20" s="165"/>
    </row>
    <row r="21" spans="2:18">
      <c r="B21" s="14"/>
      <c r="C21" s="147" t="s">
        <v>134</v>
      </c>
      <c r="D21" s="148"/>
      <c r="E21" s="149"/>
      <c r="F21" s="7"/>
      <c r="G21" s="210" t="s">
        <v>47</v>
      </c>
      <c r="H21" s="211"/>
      <c r="I21" s="211"/>
      <c r="J21" s="211"/>
      <c r="K21" s="211"/>
      <c r="L21" s="211"/>
      <c r="M21" s="211"/>
      <c r="N21" s="211"/>
      <c r="O21" s="211"/>
      <c r="P21" s="211"/>
      <c r="Q21" s="211"/>
      <c r="R21" s="212"/>
    </row>
    <row r="22" spans="2:18">
      <c r="B22" s="14"/>
      <c r="C22" s="147" t="s">
        <v>135</v>
      </c>
      <c r="D22" s="148"/>
      <c r="E22" s="149"/>
      <c r="F22" s="7"/>
      <c r="G22" s="210"/>
      <c r="H22" s="211"/>
      <c r="I22" s="211"/>
      <c r="J22" s="211"/>
      <c r="K22" s="211"/>
      <c r="L22" s="211"/>
      <c r="M22" s="211"/>
      <c r="N22" s="211"/>
      <c r="O22" s="211"/>
      <c r="P22" s="211"/>
      <c r="Q22" s="211"/>
      <c r="R22" s="212"/>
    </row>
    <row r="23" spans="2:18">
      <c r="B23" s="21"/>
      <c r="C23" s="147" t="s">
        <v>126</v>
      </c>
      <c r="D23" s="148"/>
      <c r="E23" s="149"/>
      <c r="F23" s="7"/>
      <c r="G23" s="210"/>
      <c r="H23" s="211"/>
      <c r="I23" s="211"/>
      <c r="J23" s="211"/>
      <c r="K23" s="211"/>
      <c r="L23" s="211"/>
      <c r="M23" s="211"/>
      <c r="N23" s="211"/>
      <c r="O23" s="211"/>
      <c r="P23" s="211"/>
      <c r="Q23" s="211"/>
      <c r="R23" s="212"/>
    </row>
    <row r="24" spans="2:18">
      <c r="B24" s="170" t="s">
        <v>127</v>
      </c>
      <c r="C24" s="171"/>
      <c r="D24" s="171"/>
      <c r="E24" s="172"/>
      <c r="F24" s="5">
        <f>SUM(F25:F26)</f>
        <v>0</v>
      </c>
      <c r="G24" s="210"/>
      <c r="H24" s="211"/>
      <c r="I24" s="211"/>
      <c r="J24" s="211"/>
      <c r="K24" s="211"/>
      <c r="L24" s="211"/>
      <c r="M24" s="211"/>
      <c r="N24" s="211"/>
      <c r="O24" s="211"/>
      <c r="P24" s="211"/>
      <c r="Q24" s="211"/>
      <c r="R24" s="212"/>
    </row>
    <row r="25" spans="2:18">
      <c r="B25" s="14"/>
      <c r="C25" s="147" t="s">
        <v>103</v>
      </c>
      <c r="D25" s="148"/>
      <c r="E25" s="149"/>
      <c r="F25" s="7"/>
      <c r="G25" s="210" t="s">
        <v>48</v>
      </c>
      <c r="H25" s="211"/>
      <c r="I25" s="211"/>
      <c r="J25" s="211"/>
      <c r="K25" s="211"/>
      <c r="L25" s="211"/>
      <c r="M25" s="211"/>
      <c r="N25" s="211"/>
      <c r="O25" s="211"/>
      <c r="P25" s="211"/>
      <c r="Q25" s="211"/>
      <c r="R25" s="212"/>
    </row>
    <row r="26" spans="2:18">
      <c r="B26" s="21"/>
      <c r="C26" s="147" t="s">
        <v>5</v>
      </c>
      <c r="D26" s="148"/>
      <c r="E26" s="149"/>
      <c r="F26" s="7"/>
      <c r="G26" s="210" t="s">
        <v>49</v>
      </c>
      <c r="H26" s="211"/>
      <c r="I26" s="211"/>
      <c r="J26" s="211"/>
      <c r="K26" s="211"/>
      <c r="L26" s="211"/>
      <c r="M26" s="211"/>
      <c r="N26" s="211"/>
      <c r="O26" s="211"/>
      <c r="P26" s="211"/>
      <c r="Q26" s="211"/>
      <c r="R26" s="212"/>
    </row>
    <row r="27" spans="2:18">
      <c r="B27" s="164" t="s">
        <v>6</v>
      </c>
      <c r="C27" s="166"/>
      <c r="D27" s="166"/>
      <c r="E27" s="165"/>
      <c r="F27" s="2"/>
      <c r="G27" s="210" t="s">
        <v>50</v>
      </c>
      <c r="H27" s="211"/>
      <c r="I27" s="211"/>
      <c r="J27" s="211"/>
      <c r="K27" s="211"/>
      <c r="L27" s="211"/>
      <c r="M27" s="211"/>
      <c r="N27" s="211"/>
      <c r="O27" s="211"/>
      <c r="P27" s="211"/>
      <c r="Q27" s="211"/>
      <c r="R27" s="212"/>
    </row>
    <row r="28" spans="2:18">
      <c r="B28" s="164" t="s">
        <v>7</v>
      </c>
      <c r="C28" s="166"/>
      <c r="D28" s="166"/>
      <c r="E28" s="165"/>
      <c r="F28" s="2"/>
      <c r="G28" s="142" t="s">
        <v>147</v>
      </c>
      <c r="H28" s="143"/>
      <c r="I28" s="143"/>
      <c r="J28" s="143"/>
      <c r="K28" s="143"/>
      <c r="L28" s="143"/>
      <c r="M28" s="143"/>
      <c r="N28" s="143"/>
      <c r="O28" s="143"/>
      <c r="P28" s="143"/>
      <c r="Q28" s="143"/>
      <c r="R28" s="144"/>
    </row>
    <row r="29" spans="2:18">
      <c r="B29" s="164" t="s">
        <v>8</v>
      </c>
      <c r="C29" s="166"/>
      <c r="D29" s="166"/>
      <c r="E29" s="165"/>
      <c r="F29" s="5">
        <f>次年度・明細!F51</f>
        <v>0</v>
      </c>
      <c r="G29" s="142" t="s">
        <v>136</v>
      </c>
      <c r="H29" s="143"/>
      <c r="I29" s="143"/>
      <c r="J29" s="143"/>
      <c r="K29" s="143"/>
      <c r="L29" s="143"/>
      <c r="M29" s="143"/>
      <c r="N29" s="143"/>
      <c r="O29" s="143"/>
      <c r="P29" s="143"/>
      <c r="Q29" s="143"/>
      <c r="R29" s="144"/>
    </row>
    <row r="30" spans="2:18">
      <c r="B30" s="167" t="s">
        <v>9</v>
      </c>
      <c r="C30" s="168"/>
      <c r="D30" s="168"/>
      <c r="E30" s="169"/>
      <c r="F30" s="22">
        <f>F13+F24+F27+F28+F29</f>
        <v>0</v>
      </c>
      <c r="G30" s="177"/>
      <c r="H30" s="178"/>
      <c r="I30" s="178"/>
      <c r="J30" s="178"/>
      <c r="K30" s="178"/>
      <c r="L30" s="178"/>
      <c r="M30" s="178"/>
      <c r="N30" s="178"/>
      <c r="O30" s="178"/>
      <c r="P30" s="178"/>
      <c r="Q30" s="178"/>
      <c r="R30" s="179"/>
    </row>
    <row r="31" spans="2:18">
      <c r="B31" s="6"/>
      <c r="C31" s="6"/>
      <c r="D31" s="6"/>
      <c r="E31" s="6"/>
      <c r="F31" s="6"/>
      <c r="G31" s="6"/>
      <c r="H31" s="6"/>
      <c r="I31" s="6"/>
      <c r="J31" s="6"/>
      <c r="K31" s="6"/>
      <c r="L31" s="6"/>
      <c r="M31" s="6"/>
      <c r="N31" s="6"/>
      <c r="O31" s="6"/>
      <c r="P31" s="6"/>
      <c r="Q31" s="6"/>
      <c r="R31" s="6"/>
    </row>
    <row r="32" spans="2:18">
      <c r="B32" s="6" t="s">
        <v>172</v>
      </c>
      <c r="C32" s="6"/>
      <c r="D32" s="6"/>
      <c r="E32" s="6"/>
      <c r="F32" s="6"/>
      <c r="G32" s="6"/>
      <c r="H32" s="6"/>
      <c r="I32" s="6"/>
      <c r="J32" s="6"/>
      <c r="K32" s="6"/>
      <c r="L32" s="6"/>
      <c r="M32" s="6"/>
      <c r="N32" s="6"/>
      <c r="O32" s="6"/>
      <c r="P32" s="6"/>
      <c r="Q32" s="6"/>
      <c r="R32" s="6"/>
    </row>
    <row r="33" spans="2:18">
      <c r="B33" s="167" t="s">
        <v>2</v>
      </c>
      <c r="C33" s="168"/>
      <c r="D33" s="168"/>
      <c r="E33" s="169"/>
      <c r="F33" s="13" t="s">
        <v>40</v>
      </c>
      <c r="G33" s="136" t="s">
        <v>41</v>
      </c>
      <c r="H33" s="180"/>
      <c r="I33" s="180"/>
      <c r="J33" s="180"/>
      <c r="K33" s="180"/>
      <c r="L33" s="180"/>
      <c r="M33" s="180"/>
      <c r="N33" s="180"/>
      <c r="O33" s="180"/>
      <c r="P33" s="180"/>
      <c r="Q33" s="180"/>
      <c r="R33" s="137"/>
    </row>
    <row r="34" spans="2:18">
      <c r="B34" s="170" t="s">
        <v>128</v>
      </c>
      <c r="C34" s="171"/>
      <c r="D34" s="171"/>
      <c r="E34" s="172"/>
      <c r="F34" s="5">
        <f>F35+F39+F40+F43+F44</f>
        <v>0</v>
      </c>
      <c r="G34" s="161"/>
      <c r="H34" s="162"/>
      <c r="I34" s="162"/>
      <c r="J34" s="162"/>
      <c r="K34" s="162"/>
      <c r="L34" s="162"/>
      <c r="M34" s="162"/>
      <c r="N34" s="162"/>
      <c r="O34" s="162"/>
      <c r="P34" s="162"/>
      <c r="Q34" s="162"/>
      <c r="R34" s="163"/>
    </row>
    <row r="35" spans="2:18">
      <c r="B35" s="14"/>
      <c r="C35" s="158" t="s">
        <v>29</v>
      </c>
      <c r="D35" s="159"/>
      <c r="E35" s="160"/>
      <c r="F35" s="15">
        <f>SUM(F36:F38)</f>
        <v>0</v>
      </c>
      <c r="G35" s="161"/>
      <c r="H35" s="162"/>
      <c r="I35" s="162"/>
      <c r="J35" s="162"/>
      <c r="K35" s="162"/>
      <c r="L35" s="162"/>
      <c r="M35" s="162"/>
      <c r="N35" s="162"/>
      <c r="O35" s="162"/>
      <c r="P35" s="162"/>
      <c r="Q35" s="162"/>
      <c r="R35" s="163"/>
    </row>
    <row r="36" spans="2:18">
      <c r="B36" s="14"/>
      <c r="C36" s="16"/>
      <c r="D36" s="164" t="s">
        <v>30</v>
      </c>
      <c r="E36" s="165"/>
      <c r="F36" s="5">
        <f>次々年度・職員給与!K41</f>
        <v>0</v>
      </c>
      <c r="G36" s="142" t="s">
        <v>137</v>
      </c>
      <c r="H36" s="143"/>
      <c r="I36" s="143"/>
      <c r="J36" s="143"/>
      <c r="K36" s="143"/>
      <c r="L36" s="143"/>
      <c r="M36" s="143"/>
      <c r="N36" s="143"/>
      <c r="O36" s="143"/>
      <c r="P36" s="143"/>
      <c r="Q36" s="143"/>
      <c r="R36" s="144"/>
    </row>
    <row r="37" spans="2:18">
      <c r="B37" s="14"/>
      <c r="C37" s="16"/>
      <c r="D37" s="164" t="s">
        <v>5</v>
      </c>
      <c r="E37" s="165"/>
      <c r="F37" s="2"/>
      <c r="G37" s="142" t="s">
        <v>51</v>
      </c>
      <c r="H37" s="143"/>
      <c r="I37" s="143"/>
      <c r="J37" s="143"/>
      <c r="K37" s="143"/>
      <c r="L37" s="143"/>
      <c r="M37" s="143"/>
      <c r="N37" s="143"/>
      <c r="O37" s="143"/>
      <c r="P37" s="143"/>
      <c r="Q37" s="143"/>
      <c r="R37" s="144"/>
    </row>
    <row r="38" spans="2:18">
      <c r="B38" s="14"/>
      <c r="C38" s="20"/>
      <c r="D38" s="164" t="s">
        <v>31</v>
      </c>
      <c r="E38" s="165"/>
      <c r="F38" s="5">
        <f>次々年度・役員報酬!E18</f>
        <v>0</v>
      </c>
      <c r="G38" s="142" t="s">
        <v>138</v>
      </c>
      <c r="H38" s="143"/>
      <c r="I38" s="143"/>
      <c r="J38" s="143"/>
      <c r="K38" s="143"/>
      <c r="L38" s="143"/>
      <c r="M38" s="143"/>
      <c r="N38" s="143"/>
      <c r="O38" s="143"/>
      <c r="P38" s="143"/>
      <c r="Q38" s="143"/>
      <c r="R38" s="144"/>
    </row>
    <row r="39" spans="2:18">
      <c r="B39" s="14"/>
      <c r="C39" s="147" t="s">
        <v>32</v>
      </c>
      <c r="D39" s="148"/>
      <c r="E39" s="149"/>
      <c r="F39" s="7"/>
      <c r="G39" s="142" t="s">
        <v>161</v>
      </c>
      <c r="H39" s="143"/>
      <c r="I39" s="143"/>
      <c r="J39" s="143"/>
      <c r="K39" s="143"/>
      <c r="L39" s="143"/>
      <c r="M39" s="143"/>
      <c r="N39" s="143"/>
      <c r="O39" s="143"/>
      <c r="P39" s="143"/>
      <c r="Q39" s="143"/>
      <c r="R39" s="144"/>
    </row>
    <row r="40" spans="2:18">
      <c r="B40" s="14"/>
      <c r="C40" s="158" t="s">
        <v>33</v>
      </c>
      <c r="D40" s="159"/>
      <c r="E40" s="160"/>
      <c r="F40" s="15">
        <f>SUM(F41:F42)</f>
        <v>0</v>
      </c>
      <c r="G40" s="161"/>
      <c r="H40" s="162"/>
      <c r="I40" s="162"/>
      <c r="J40" s="162"/>
      <c r="K40" s="162"/>
      <c r="L40" s="162"/>
      <c r="M40" s="162"/>
      <c r="N40" s="162"/>
      <c r="O40" s="162"/>
      <c r="P40" s="162"/>
      <c r="Q40" s="162"/>
      <c r="R40" s="163"/>
    </row>
    <row r="41" spans="2:18">
      <c r="B41" s="14"/>
      <c r="C41" s="16"/>
      <c r="D41" s="164" t="s">
        <v>34</v>
      </c>
      <c r="E41" s="165"/>
      <c r="F41" s="5">
        <f>ROUNDUP(L41*O41/1000,0)</f>
        <v>0</v>
      </c>
      <c r="G41" s="9" t="s">
        <v>52</v>
      </c>
      <c r="H41" s="10"/>
      <c r="I41" s="10"/>
      <c r="J41" s="10"/>
      <c r="K41" s="23" t="s">
        <v>53</v>
      </c>
      <c r="L41" s="11"/>
      <c r="M41" s="23" t="s">
        <v>43</v>
      </c>
      <c r="N41" s="23" t="s">
        <v>54</v>
      </c>
      <c r="O41" s="23">
        <v>12</v>
      </c>
      <c r="P41" s="23" t="s">
        <v>55</v>
      </c>
      <c r="Q41" s="10"/>
      <c r="R41" s="12"/>
    </row>
    <row r="42" spans="2:18">
      <c r="B42" s="14"/>
      <c r="C42" s="20"/>
      <c r="D42" s="164" t="s">
        <v>5</v>
      </c>
      <c r="E42" s="165"/>
      <c r="F42" s="2"/>
      <c r="G42" s="176" t="s">
        <v>57</v>
      </c>
      <c r="H42" s="176"/>
      <c r="I42" s="176"/>
      <c r="J42" s="176"/>
      <c r="K42" s="176"/>
      <c r="L42" s="176"/>
      <c r="M42" s="176"/>
      <c r="N42" s="176"/>
      <c r="O42" s="176"/>
      <c r="P42" s="176"/>
      <c r="Q42" s="176"/>
      <c r="R42" s="176"/>
    </row>
    <row r="43" spans="2:18">
      <c r="B43" s="14"/>
      <c r="C43" s="147" t="s">
        <v>35</v>
      </c>
      <c r="D43" s="148"/>
      <c r="E43" s="149"/>
      <c r="F43" s="7"/>
      <c r="G43" s="176" t="s">
        <v>58</v>
      </c>
      <c r="H43" s="176"/>
      <c r="I43" s="176"/>
      <c r="J43" s="176"/>
      <c r="K43" s="176"/>
      <c r="L43" s="176"/>
      <c r="M43" s="176"/>
      <c r="N43" s="176"/>
      <c r="O43" s="176"/>
      <c r="P43" s="176"/>
      <c r="Q43" s="176"/>
      <c r="R43" s="176"/>
    </row>
    <row r="44" spans="2:18">
      <c r="B44" s="21"/>
      <c r="C44" s="147" t="s">
        <v>5</v>
      </c>
      <c r="D44" s="148"/>
      <c r="E44" s="149"/>
      <c r="F44" s="7"/>
      <c r="G44" s="176" t="s">
        <v>59</v>
      </c>
      <c r="H44" s="176"/>
      <c r="I44" s="176"/>
      <c r="J44" s="176"/>
      <c r="K44" s="176"/>
      <c r="L44" s="176"/>
      <c r="M44" s="176"/>
      <c r="N44" s="176"/>
      <c r="O44" s="176"/>
      <c r="P44" s="176"/>
      <c r="Q44" s="176"/>
      <c r="R44" s="176"/>
    </row>
    <row r="45" spans="2:18">
      <c r="B45" s="164" t="s">
        <v>129</v>
      </c>
      <c r="C45" s="166"/>
      <c r="D45" s="166"/>
      <c r="E45" s="165"/>
      <c r="F45" s="2"/>
      <c r="G45" s="176" t="s">
        <v>60</v>
      </c>
      <c r="H45" s="176"/>
      <c r="I45" s="176"/>
      <c r="J45" s="176"/>
      <c r="K45" s="176"/>
      <c r="L45" s="176"/>
      <c r="M45" s="176"/>
      <c r="N45" s="176"/>
      <c r="O45" s="176"/>
      <c r="P45" s="176"/>
      <c r="Q45" s="176"/>
      <c r="R45" s="176"/>
    </row>
    <row r="46" spans="2:18">
      <c r="B46" s="170" t="s">
        <v>11</v>
      </c>
      <c r="C46" s="166"/>
      <c r="D46" s="166"/>
      <c r="E46" s="165"/>
      <c r="F46" s="5">
        <f>SUM(F47:F48)</f>
        <v>0</v>
      </c>
      <c r="G46" s="176"/>
      <c r="H46" s="176"/>
      <c r="I46" s="176"/>
      <c r="J46" s="176"/>
      <c r="K46" s="176"/>
      <c r="L46" s="176"/>
      <c r="M46" s="176"/>
      <c r="N46" s="176"/>
      <c r="O46" s="176"/>
      <c r="P46" s="176"/>
      <c r="Q46" s="176"/>
      <c r="R46" s="176"/>
    </row>
    <row r="47" spans="2:18">
      <c r="B47" s="55"/>
      <c r="C47" s="147" t="s">
        <v>11</v>
      </c>
      <c r="D47" s="148"/>
      <c r="E47" s="149"/>
      <c r="F47" s="7"/>
      <c r="G47" s="176"/>
      <c r="H47" s="176"/>
      <c r="I47" s="176"/>
      <c r="J47" s="176"/>
      <c r="K47" s="176"/>
      <c r="L47" s="176"/>
      <c r="M47" s="176"/>
      <c r="N47" s="176"/>
      <c r="O47" s="176"/>
      <c r="P47" s="176"/>
      <c r="Q47" s="176"/>
      <c r="R47" s="176"/>
    </row>
    <row r="48" spans="2:18">
      <c r="B48" s="21"/>
      <c r="C48" s="147" t="s">
        <v>12</v>
      </c>
      <c r="D48" s="148"/>
      <c r="E48" s="149"/>
      <c r="F48" s="7"/>
      <c r="G48" s="176"/>
      <c r="H48" s="176"/>
      <c r="I48" s="176"/>
      <c r="J48" s="176"/>
      <c r="K48" s="176"/>
      <c r="L48" s="176"/>
      <c r="M48" s="176"/>
      <c r="N48" s="176"/>
      <c r="O48" s="176"/>
      <c r="P48" s="176"/>
      <c r="Q48" s="176"/>
      <c r="R48" s="176"/>
    </row>
    <row r="49" spans="2:18">
      <c r="B49" s="164" t="s">
        <v>13</v>
      </c>
      <c r="C49" s="166"/>
      <c r="D49" s="166"/>
      <c r="E49" s="165"/>
      <c r="F49" s="2"/>
      <c r="G49" s="161"/>
      <c r="H49" s="162"/>
      <c r="I49" s="162"/>
      <c r="J49" s="162"/>
      <c r="K49" s="162"/>
      <c r="L49" s="162"/>
      <c r="M49" s="162"/>
      <c r="N49" s="162"/>
      <c r="O49" s="162"/>
      <c r="P49" s="162"/>
      <c r="Q49" s="162"/>
      <c r="R49" s="163"/>
    </row>
    <row r="50" spans="2:18">
      <c r="B50" s="164" t="s">
        <v>14</v>
      </c>
      <c r="C50" s="166"/>
      <c r="D50" s="166"/>
      <c r="E50" s="165"/>
      <c r="F50" s="2"/>
      <c r="G50" s="161"/>
      <c r="H50" s="162"/>
      <c r="I50" s="162"/>
      <c r="J50" s="162"/>
      <c r="K50" s="162"/>
      <c r="L50" s="162"/>
      <c r="M50" s="162"/>
      <c r="N50" s="162"/>
      <c r="O50" s="162"/>
      <c r="P50" s="162"/>
      <c r="Q50" s="162"/>
      <c r="R50" s="163"/>
    </row>
    <row r="51" spans="2:18">
      <c r="B51" s="164" t="s">
        <v>36</v>
      </c>
      <c r="C51" s="166"/>
      <c r="D51" s="166"/>
      <c r="E51" s="165"/>
      <c r="F51" s="5">
        <f>F30-F34-F45-F46-F49-F50</f>
        <v>0</v>
      </c>
      <c r="G51" s="161"/>
      <c r="H51" s="162"/>
      <c r="I51" s="162"/>
      <c r="J51" s="162"/>
      <c r="K51" s="162"/>
      <c r="L51" s="162"/>
      <c r="M51" s="162"/>
      <c r="N51" s="162"/>
      <c r="O51" s="162"/>
      <c r="P51" s="162"/>
      <c r="Q51" s="162"/>
      <c r="R51" s="163"/>
    </row>
    <row r="52" spans="2:18">
      <c r="B52" s="167" t="s">
        <v>9</v>
      </c>
      <c r="C52" s="168"/>
      <c r="D52" s="168"/>
      <c r="E52" s="169"/>
      <c r="F52" s="22">
        <f>F34+F45+F46+F49+F50+F51</f>
        <v>0</v>
      </c>
      <c r="G52" s="173"/>
      <c r="H52" s="174"/>
      <c r="I52" s="174"/>
      <c r="J52" s="174"/>
      <c r="K52" s="174"/>
      <c r="L52" s="174"/>
      <c r="M52" s="174"/>
      <c r="N52" s="174"/>
      <c r="O52" s="174"/>
      <c r="P52" s="174"/>
      <c r="Q52" s="174"/>
      <c r="R52" s="175"/>
    </row>
    <row r="53" spans="2:18">
      <c r="B53" s="1" t="s">
        <v>23</v>
      </c>
    </row>
    <row r="54" spans="2:18">
      <c r="B54" s="1" t="s">
        <v>130</v>
      </c>
    </row>
    <row r="55" spans="2:18">
      <c r="B55" s="1" t="s">
        <v>142</v>
      </c>
    </row>
    <row r="56" spans="2:18">
      <c r="B56" s="1" t="s">
        <v>141</v>
      </c>
    </row>
    <row r="57" spans="2:18">
      <c r="B57" s="1" t="s">
        <v>158</v>
      </c>
    </row>
    <row r="58" spans="2:18">
      <c r="B58" s="1" t="s">
        <v>159</v>
      </c>
    </row>
    <row r="59" spans="2:18">
      <c r="B59" s="1" t="s">
        <v>154</v>
      </c>
    </row>
    <row r="60" spans="2:18">
      <c r="B60" s="1" t="s">
        <v>155</v>
      </c>
    </row>
    <row r="61" spans="2:18">
      <c r="B61" s="1" t="s">
        <v>156</v>
      </c>
    </row>
    <row r="62" spans="2:18">
      <c r="B62" s="1" t="s">
        <v>157</v>
      </c>
    </row>
  </sheetData>
  <sheetProtection sheet="1" formatCells="0" formatColumns="0" formatRows="0" insertColumns="0" insertRows="0" insertHyperlinks="0" deleteColumns="0" deleteRows="0" selectLockedCells="1" sort="0" autoFilter="0" pivotTables="0"/>
  <mergeCells count="90">
    <mergeCell ref="B50:E50"/>
    <mergeCell ref="G50:R50"/>
    <mergeCell ref="B51:E51"/>
    <mergeCell ref="G51:R51"/>
    <mergeCell ref="B52:E52"/>
    <mergeCell ref="G52:R52"/>
    <mergeCell ref="B45:E45"/>
    <mergeCell ref="G45:R45"/>
    <mergeCell ref="B46:E46"/>
    <mergeCell ref="G46:R46"/>
    <mergeCell ref="B49:E49"/>
    <mergeCell ref="G49:R49"/>
    <mergeCell ref="C47:E47"/>
    <mergeCell ref="G47:R47"/>
    <mergeCell ref="C48:E48"/>
    <mergeCell ref="G48:R48"/>
    <mergeCell ref="C44:E44"/>
    <mergeCell ref="G44:R44"/>
    <mergeCell ref="D38:E38"/>
    <mergeCell ref="G38:R38"/>
    <mergeCell ref="C39:E39"/>
    <mergeCell ref="G39:R39"/>
    <mergeCell ref="C40:E40"/>
    <mergeCell ref="G40:R40"/>
    <mergeCell ref="D41:E41"/>
    <mergeCell ref="D42:E42"/>
    <mergeCell ref="G42:R42"/>
    <mergeCell ref="C43:E43"/>
    <mergeCell ref="G43:R43"/>
    <mergeCell ref="C35:E35"/>
    <mergeCell ref="G35:R35"/>
    <mergeCell ref="D36:E36"/>
    <mergeCell ref="G36:R36"/>
    <mergeCell ref="D37:E37"/>
    <mergeCell ref="G37:R37"/>
    <mergeCell ref="B30:E30"/>
    <mergeCell ref="G30:R30"/>
    <mergeCell ref="B33:E33"/>
    <mergeCell ref="G33:R33"/>
    <mergeCell ref="B34:E34"/>
    <mergeCell ref="G34:R34"/>
    <mergeCell ref="B27:E27"/>
    <mergeCell ref="G27:R27"/>
    <mergeCell ref="B28:E28"/>
    <mergeCell ref="G28:R28"/>
    <mergeCell ref="B29:E29"/>
    <mergeCell ref="G29:R29"/>
    <mergeCell ref="B24:E24"/>
    <mergeCell ref="G24:R24"/>
    <mergeCell ref="C25:E25"/>
    <mergeCell ref="G25:R25"/>
    <mergeCell ref="C26:E26"/>
    <mergeCell ref="G26:R26"/>
    <mergeCell ref="D19:E19"/>
    <mergeCell ref="M19:R19"/>
    <mergeCell ref="D20:E20"/>
    <mergeCell ref="M20:R20"/>
    <mergeCell ref="C23:E23"/>
    <mergeCell ref="G23:R23"/>
    <mergeCell ref="C21:E21"/>
    <mergeCell ref="C22:E22"/>
    <mergeCell ref="G21:R21"/>
    <mergeCell ref="G22:R22"/>
    <mergeCell ref="D16:E16"/>
    <mergeCell ref="M16:R16"/>
    <mergeCell ref="D17:E17"/>
    <mergeCell ref="M17:R17"/>
    <mergeCell ref="C18:E18"/>
    <mergeCell ref="G18:R18"/>
    <mergeCell ref="B13:E13"/>
    <mergeCell ref="G13:R13"/>
    <mergeCell ref="C14:E14"/>
    <mergeCell ref="G14:R14"/>
    <mergeCell ref="D15:E15"/>
    <mergeCell ref="M15:R15"/>
    <mergeCell ref="B6:D6"/>
    <mergeCell ref="E6:G6"/>
    <mergeCell ref="H6:L6"/>
    <mergeCell ref="M6:R6"/>
    <mergeCell ref="B12:E12"/>
    <mergeCell ref="G12:R12"/>
    <mergeCell ref="B5:D5"/>
    <mergeCell ref="E5:G5"/>
    <mergeCell ref="H5:L5"/>
    <mergeCell ref="M5:R5"/>
    <mergeCell ref="B2:R2"/>
    <mergeCell ref="B4:D4"/>
    <mergeCell ref="E4:G4"/>
    <mergeCell ref="H4:L4"/>
    <mergeCell ref="M4:R4"/>
  </mergeCells>
  <phoneticPr fontId="2"/>
  <conditionalFormatting sqref="H15:H17">
    <cfRule type="containsBlanks" dxfId="24" priority="16">
      <formula>LEN(TRIM(H15))=0</formula>
    </cfRule>
  </conditionalFormatting>
  <conditionalFormatting sqref="L15:L17">
    <cfRule type="containsBlanks" dxfId="23" priority="15">
      <formula>LEN(TRIM(L15))=0</formula>
    </cfRule>
  </conditionalFormatting>
  <conditionalFormatting sqref="L41">
    <cfRule type="containsBlanks" dxfId="22" priority="12">
      <formula>LEN(TRIM(L41))=0</formula>
    </cfRule>
  </conditionalFormatting>
  <conditionalFormatting sqref="F34:F52">
    <cfRule type="containsBlanks" dxfId="21" priority="14">
      <formula>LEN(TRIM(F34))=0</formula>
    </cfRule>
  </conditionalFormatting>
  <conditionalFormatting sqref="F13:F29">
    <cfRule type="containsBlanks" dxfId="20" priority="13">
      <formula>LEN(TRIM(F13))=0</formula>
    </cfRule>
  </conditionalFormatting>
  <conditionalFormatting sqref="H19:H22">
    <cfRule type="containsBlanks" dxfId="19" priority="10">
      <formula>LEN(TRIM(H19))=0</formula>
    </cfRule>
  </conditionalFormatting>
  <conditionalFormatting sqref="L19:L22">
    <cfRule type="containsBlanks" dxfId="18" priority="9">
      <formula>LEN(TRIM(L19))=0</formula>
    </cfRule>
  </conditionalFormatting>
  <conditionalFormatting sqref="E5:G6">
    <cfRule type="containsBlanks" dxfId="17" priority="6">
      <formula>LEN(TRIM(E5))=0</formula>
    </cfRule>
  </conditionalFormatting>
  <conditionalFormatting sqref="H5:L6">
    <cfRule type="containsBlanks" dxfId="16" priority="7">
      <formula>LEN(TRIM(H5))=0</formula>
    </cfRule>
  </conditionalFormatting>
  <dataValidations count="1">
    <dataValidation imeMode="off" allowBlank="1" showInputMessage="1" showErrorMessage="1" sqref="L41 F34:F52 E5:R6 L15:L17 F13:F30 L19:L20" xr:uid="{00000000-0002-0000-0700-000000000000}"/>
  </dataValidations>
  <pageMargins left="0.70866141732283472" right="0.70866141732283472" top="0.74803149606299213" bottom="0" header="0.31496062992125984" footer="0.31496062992125984"/>
  <pageSetup paperSize="9" scale="6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A3E1AA4C-BFEF-451D-9C08-F5C66D54A4B4}">
            <xm:f>総括表!$Q$8&gt;=6</xm:f>
            <x14:dxf>
              <fill>
                <patternFill patternType="darkGray"/>
              </fill>
            </x14:dxf>
          </x14:cfRule>
          <xm:sqref>B1:R62</xm:sqref>
        </x14:conditionalFormatting>
        <x14:conditionalFormatting xmlns:xm="http://schemas.microsoft.com/office/excel/2006/main">
          <x14:cfRule type="containsBlanks" priority="4" id="{696948D3-63D8-4613-AC10-E3441DE32BED}">
            <xm:f>LEN(TRIM(初年度・明細!F47))=0</xm:f>
            <x14:dxf>
              <fill>
                <patternFill>
                  <bgColor theme="7" tint="0.59996337778862885"/>
                </patternFill>
              </fill>
            </x14:dxf>
          </x14:cfRule>
          <xm:sqref>F47:F48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Q45"/>
  <sheetViews>
    <sheetView zoomScaleNormal="100" workbookViewId="0">
      <pane ySplit="8" topLeftCell="A9" activePane="bottomLeft" state="frozen"/>
      <selection activeCell="B33" sqref="B33:E33"/>
      <selection pane="bottomLeft" activeCell="B33" sqref="B33:E33"/>
    </sheetView>
  </sheetViews>
  <sheetFormatPr defaultRowHeight="18.75"/>
  <cols>
    <col min="1" max="2" width="3.375" style="1" customWidth="1"/>
    <col min="3" max="3" width="15.125" style="1" customWidth="1"/>
    <col min="4" max="4" width="3.375" style="1" bestFit="1" customWidth="1"/>
    <col min="5" max="5" width="7.125" style="1" bestFit="1" customWidth="1"/>
    <col min="6" max="6" width="9.375" style="1" bestFit="1" customWidth="1"/>
    <col min="7" max="7" width="11" style="1" bestFit="1" customWidth="1"/>
    <col min="8" max="11" width="11" style="1" customWidth="1"/>
    <col min="12" max="12" width="15.125" style="1" bestFit="1" customWidth="1"/>
    <col min="13" max="13" width="5.375" style="1" bestFit="1" customWidth="1"/>
    <col min="14" max="14" width="3.375" style="1" bestFit="1" customWidth="1"/>
    <col min="15" max="16384" width="9" style="1"/>
  </cols>
  <sheetData>
    <row r="1" spans="2:13">
      <c r="B1" s="6" t="s">
        <v>139</v>
      </c>
      <c r="C1" s="6"/>
      <c r="D1" s="6"/>
      <c r="E1" s="6"/>
      <c r="F1" s="6"/>
      <c r="G1" s="6"/>
      <c r="H1" s="6"/>
      <c r="I1" s="6"/>
      <c r="J1" s="6"/>
      <c r="K1" s="6"/>
      <c r="L1" s="6"/>
      <c r="M1" s="6"/>
    </row>
    <row r="2" spans="2:13">
      <c r="B2" s="6"/>
      <c r="C2" s="6"/>
      <c r="D2" s="6"/>
      <c r="E2" s="6"/>
      <c r="F2" s="6"/>
      <c r="G2" s="6"/>
      <c r="H2" s="6"/>
      <c r="I2" s="6"/>
      <c r="J2" s="6"/>
      <c r="K2" s="6"/>
      <c r="L2" s="6"/>
      <c r="M2" s="6"/>
    </row>
    <row r="3" spans="2:13">
      <c r="B3" s="98" t="s">
        <v>140</v>
      </c>
      <c r="C3" s="98"/>
      <c r="D3" s="98"/>
      <c r="E3" s="98"/>
      <c r="F3" s="98"/>
      <c r="G3" s="98"/>
      <c r="H3" s="98"/>
      <c r="I3" s="98"/>
      <c r="J3" s="98"/>
      <c r="K3" s="98"/>
      <c r="L3" s="6"/>
      <c r="M3" s="6"/>
    </row>
    <row r="4" spans="2:13">
      <c r="B4" s="6"/>
      <c r="C4" s="6"/>
      <c r="D4" s="6"/>
      <c r="E4" s="6"/>
      <c r="F4" s="6"/>
      <c r="G4" s="6"/>
      <c r="H4" s="6"/>
      <c r="I4" s="6"/>
      <c r="J4" s="6"/>
      <c r="K4" s="6"/>
      <c r="L4" s="6"/>
      <c r="M4" s="6"/>
    </row>
    <row r="5" spans="2:13">
      <c r="B5" s="6" t="s">
        <v>19</v>
      </c>
      <c r="C5" s="6"/>
      <c r="D5" s="6"/>
      <c r="E5" s="6"/>
      <c r="F5" s="6"/>
      <c r="G5" s="6"/>
      <c r="H5" s="6"/>
      <c r="I5" s="6"/>
      <c r="J5" s="6"/>
      <c r="K5" s="28" t="s">
        <v>89</v>
      </c>
      <c r="L5" s="6"/>
      <c r="M5" s="6"/>
    </row>
    <row r="6" spans="2:13">
      <c r="B6" s="146" t="s">
        <v>64</v>
      </c>
      <c r="C6" s="146"/>
      <c r="D6" s="146"/>
      <c r="E6" s="169" t="s">
        <v>77</v>
      </c>
      <c r="F6" s="146"/>
      <c r="G6" s="29" t="s">
        <v>86</v>
      </c>
      <c r="H6" s="29" t="s">
        <v>85</v>
      </c>
      <c r="I6" s="29" t="s">
        <v>84</v>
      </c>
      <c r="J6" s="30" t="s">
        <v>82</v>
      </c>
      <c r="K6" s="30" t="s">
        <v>83</v>
      </c>
      <c r="L6" s="6"/>
      <c r="M6" s="6"/>
    </row>
    <row r="7" spans="2:13">
      <c r="B7" s="146"/>
      <c r="C7" s="146"/>
      <c r="D7" s="146"/>
      <c r="E7" s="169"/>
      <c r="F7" s="146"/>
      <c r="G7" s="31" t="s">
        <v>78</v>
      </c>
      <c r="H7" s="31" t="s">
        <v>81</v>
      </c>
      <c r="I7" s="31" t="s">
        <v>80</v>
      </c>
      <c r="J7" s="32" t="s">
        <v>88</v>
      </c>
      <c r="K7" s="32" t="s">
        <v>87</v>
      </c>
      <c r="L7" s="6"/>
      <c r="M7" s="6"/>
    </row>
    <row r="8" spans="2:13">
      <c r="B8" s="146"/>
      <c r="C8" s="146"/>
      <c r="D8" s="146"/>
      <c r="E8" s="169"/>
      <c r="F8" s="146"/>
      <c r="G8" s="33" t="s">
        <v>79</v>
      </c>
      <c r="H8" s="34"/>
      <c r="I8" s="33"/>
      <c r="J8" s="35"/>
      <c r="K8" s="35"/>
      <c r="L8" s="6"/>
      <c r="M8" s="6"/>
    </row>
    <row r="9" spans="2:13">
      <c r="B9" s="184"/>
      <c r="C9" s="185"/>
      <c r="D9" s="186"/>
      <c r="E9" s="36" t="s">
        <v>66</v>
      </c>
      <c r="F9" s="24"/>
      <c r="G9" s="5" t="str">
        <f>IFERROR(ROUND(H9/F9,0),"")</f>
        <v/>
      </c>
      <c r="H9" s="2"/>
      <c r="I9" s="5">
        <f>H9*12</f>
        <v>0</v>
      </c>
      <c r="J9" s="2"/>
      <c r="K9" s="5">
        <f>I9+J9</f>
        <v>0</v>
      </c>
      <c r="L9" s="6">
        <f>B9</f>
        <v>0</v>
      </c>
      <c r="M9" s="56">
        <f>F11</f>
        <v>0</v>
      </c>
    </row>
    <row r="10" spans="2:13">
      <c r="B10" s="57" t="str">
        <f>IF(B9=総括表!$S$17,"（","")</f>
        <v/>
      </c>
      <c r="C10" s="64"/>
      <c r="D10" s="58" t="str">
        <f>IF(B9=総括表!$S$17,"）","")</f>
        <v/>
      </c>
      <c r="E10" s="36" t="s">
        <v>67</v>
      </c>
      <c r="F10" s="24"/>
      <c r="G10" s="5" t="str">
        <f>IFERROR(ROUND(H10/F10,0),"")</f>
        <v/>
      </c>
      <c r="H10" s="2"/>
      <c r="I10" s="5">
        <f>H10*12</f>
        <v>0</v>
      </c>
      <c r="J10" s="2"/>
      <c r="K10" s="5">
        <f>I10+J10</f>
        <v>0</v>
      </c>
      <c r="L10" s="6">
        <f>L9</f>
        <v>0</v>
      </c>
      <c r="M10" s="56">
        <f>F11</f>
        <v>0</v>
      </c>
    </row>
    <row r="11" spans="2:13">
      <c r="B11" s="59"/>
      <c r="C11" s="60"/>
      <c r="D11" s="61"/>
      <c r="E11" s="37" t="s">
        <v>68</v>
      </c>
      <c r="F11" s="38">
        <f>SUM(F9:F10)</f>
        <v>0</v>
      </c>
      <c r="G11" s="15" t="str">
        <f>IFERROR(ROUND(H11/F11,0),"")</f>
        <v/>
      </c>
      <c r="H11" s="15">
        <f>SUM(H9:H10)</f>
        <v>0</v>
      </c>
      <c r="I11" s="15">
        <f>SUM(I9:I10)</f>
        <v>0</v>
      </c>
      <c r="J11" s="15">
        <f>SUM(J9:J10)</f>
        <v>0</v>
      </c>
      <c r="K11" s="15">
        <f>SUM(K9:K10)</f>
        <v>0</v>
      </c>
      <c r="L11" s="6"/>
      <c r="M11" s="6"/>
    </row>
    <row r="12" spans="2:13">
      <c r="B12" s="184"/>
      <c r="C12" s="185"/>
      <c r="D12" s="186"/>
      <c r="E12" s="36" t="s">
        <v>66</v>
      </c>
      <c r="F12" s="24"/>
      <c r="G12" s="5" t="str">
        <f t="shared" ref="G12:G38" si="0">IFERROR(ROUND(H12/F12,0),"")</f>
        <v/>
      </c>
      <c r="H12" s="2"/>
      <c r="I12" s="5">
        <f t="shared" ref="I12:I13" si="1">H12*12</f>
        <v>0</v>
      </c>
      <c r="J12" s="2"/>
      <c r="K12" s="5">
        <f t="shared" ref="K12:K13" si="2">I12+J12</f>
        <v>0</v>
      </c>
      <c r="L12" s="6">
        <f>B12</f>
        <v>0</v>
      </c>
      <c r="M12" s="56">
        <f t="shared" ref="M12" si="3">F14</f>
        <v>0</v>
      </c>
    </row>
    <row r="13" spans="2:13">
      <c r="B13" s="57" t="str">
        <f>IF(B12=総括表!$S$17,"（","")</f>
        <v/>
      </c>
      <c r="C13" s="64"/>
      <c r="D13" s="58" t="str">
        <f>IF(B12=総括表!$S$17,"）","")</f>
        <v/>
      </c>
      <c r="E13" s="36" t="s">
        <v>67</v>
      </c>
      <c r="F13" s="24"/>
      <c r="G13" s="5" t="str">
        <f t="shared" si="0"/>
        <v/>
      </c>
      <c r="H13" s="2"/>
      <c r="I13" s="5">
        <f t="shared" si="1"/>
        <v>0</v>
      </c>
      <c r="J13" s="2"/>
      <c r="K13" s="5">
        <f t="shared" si="2"/>
        <v>0</v>
      </c>
      <c r="L13" s="6">
        <f t="shared" ref="L13" si="4">L12</f>
        <v>0</v>
      </c>
      <c r="M13" s="56">
        <f t="shared" ref="M13" si="5">F14</f>
        <v>0</v>
      </c>
    </row>
    <row r="14" spans="2:13">
      <c r="B14" s="59"/>
      <c r="C14" s="60"/>
      <c r="D14" s="61"/>
      <c r="E14" s="37" t="s">
        <v>68</v>
      </c>
      <c r="F14" s="38">
        <f t="shared" ref="F14" si="6">SUM(F12:F13)</f>
        <v>0</v>
      </c>
      <c r="G14" s="15" t="str">
        <f t="shared" si="0"/>
        <v/>
      </c>
      <c r="H14" s="15">
        <f t="shared" ref="H14:K14" si="7">SUM(H12:H13)</f>
        <v>0</v>
      </c>
      <c r="I14" s="15">
        <f t="shared" si="7"/>
        <v>0</v>
      </c>
      <c r="J14" s="15">
        <f t="shared" si="7"/>
        <v>0</v>
      </c>
      <c r="K14" s="15">
        <f t="shared" si="7"/>
        <v>0</v>
      </c>
      <c r="L14" s="6"/>
      <c r="M14" s="6"/>
    </row>
    <row r="15" spans="2:13">
      <c r="B15" s="184"/>
      <c r="C15" s="185"/>
      <c r="D15" s="186"/>
      <c r="E15" s="36" t="s">
        <v>66</v>
      </c>
      <c r="F15" s="24"/>
      <c r="G15" s="5" t="str">
        <f t="shared" si="0"/>
        <v/>
      </c>
      <c r="H15" s="2"/>
      <c r="I15" s="5">
        <f t="shared" ref="I15:I16" si="8">H15*12</f>
        <v>0</v>
      </c>
      <c r="J15" s="2"/>
      <c r="K15" s="5">
        <f t="shared" ref="K15:K16" si="9">I15+J15</f>
        <v>0</v>
      </c>
      <c r="L15" s="6">
        <f>B15</f>
        <v>0</v>
      </c>
      <c r="M15" s="56">
        <f t="shared" ref="M15" si="10">F17</f>
        <v>0</v>
      </c>
    </row>
    <row r="16" spans="2:13">
      <c r="B16" s="57" t="str">
        <f>IF(B15=総括表!$S$17,"（","")</f>
        <v/>
      </c>
      <c r="C16" s="64"/>
      <c r="D16" s="58" t="str">
        <f>IF(B15=総括表!$S$17,"）","")</f>
        <v/>
      </c>
      <c r="E16" s="36" t="s">
        <v>67</v>
      </c>
      <c r="F16" s="24"/>
      <c r="G16" s="5" t="str">
        <f t="shared" si="0"/>
        <v/>
      </c>
      <c r="H16" s="2"/>
      <c r="I16" s="5">
        <f t="shared" si="8"/>
        <v>0</v>
      </c>
      <c r="J16" s="2"/>
      <c r="K16" s="5">
        <f t="shared" si="9"/>
        <v>0</v>
      </c>
      <c r="L16" s="6">
        <f t="shared" ref="L16" si="11">L15</f>
        <v>0</v>
      </c>
      <c r="M16" s="56">
        <f t="shared" ref="M16" si="12">F17</f>
        <v>0</v>
      </c>
    </row>
    <row r="17" spans="2:13">
      <c r="B17" s="59"/>
      <c r="C17" s="60"/>
      <c r="D17" s="61"/>
      <c r="E17" s="39" t="s">
        <v>68</v>
      </c>
      <c r="F17" s="40">
        <f t="shared" ref="F17" si="13">SUM(F15:F16)</f>
        <v>0</v>
      </c>
      <c r="G17" s="15" t="str">
        <f t="shared" si="0"/>
        <v/>
      </c>
      <c r="H17" s="15">
        <f t="shared" ref="H17:K17" si="14">SUM(H15:H16)</f>
        <v>0</v>
      </c>
      <c r="I17" s="15">
        <f t="shared" si="14"/>
        <v>0</v>
      </c>
      <c r="J17" s="15">
        <f t="shared" si="14"/>
        <v>0</v>
      </c>
      <c r="K17" s="15">
        <f t="shared" si="14"/>
        <v>0</v>
      </c>
      <c r="L17" s="6"/>
      <c r="M17" s="6"/>
    </row>
    <row r="18" spans="2:13">
      <c r="B18" s="184"/>
      <c r="C18" s="185"/>
      <c r="D18" s="186"/>
      <c r="E18" s="36" t="s">
        <v>66</v>
      </c>
      <c r="F18" s="24"/>
      <c r="G18" s="5" t="str">
        <f t="shared" si="0"/>
        <v/>
      </c>
      <c r="H18" s="2"/>
      <c r="I18" s="5">
        <f t="shared" ref="I18:I19" si="15">H18*12</f>
        <v>0</v>
      </c>
      <c r="J18" s="2"/>
      <c r="K18" s="5">
        <f t="shared" ref="K18:K19" si="16">I18+J18</f>
        <v>0</v>
      </c>
      <c r="L18" s="6">
        <f>B18</f>
        <v>0</v>
      </c>
      <c r="M18" s="56">
        <f t="shared" ref="M18" si="17">F20</f>
        <v>0</v>
      </c>
    </row>
    <row r="19" spans="2:13">
      <c r="B19" s="57" t="str">
        <f>IF(B18=総括表!$S$17,"（","")</f>
        <v/>
      </c>
      <c r="C19" s="64"/>
      <c r="D19" s="58" t="str">
        <f>IF(B18=総括表!$S$17,"）","")</f>
        <v/>
      </c>
      <c r="E19" s="36" t="s">
        <v>67</v>
      </c>
      <c r="F19" s="24"/>
      <c r="G19" s="5" t="str">
        <f t="shared" si="0"/>
        <v/>
      </c>
      <c r="H19" s="2"/>
      <c r="I19" s="5">
        <f t="shared" si="15"/>
        <v>0</v>
      </c>
      <c r="J19" s="2"/>
      <c r="K19" s="5">
        <f t="shared" si="16"/>
        <v>0</v>
      </c>
      <c r="L19" s="6">
        <f t="shared" ref="L19" si="18">L18</f>
        <v>0</v>
      </c>
      <c r="M19" s="56">
        <f t="shared" ref="M19" si="19">F20</f>
        <v>0</v>
      </c>
    </row>
    <row r="20" spans="2:13">
      <c r="B20" s="59"/>
      <c r="C20" s="60"/>
      <c r="D20" s="61"/>
      <c r="E20" s="39" t="s">
        <v>68</v>
      </c>
      <c r="F20" s="40">
        <f t="shared" ref="F20" si="20">SUM(F18:F19)</f>
        <v>0</v>
      </c>
      <c r="G20" s="15" t="str">
        <f t="shared" si="0"/>
        <v/>
      </c>
      <c r="H20" s="15">
        <f t="shared" ref="H20:K20" si="21">SUM(H18:H19)</f>
        <v>0</v>
      </c>
      <c r="I20" s="15">
        <f t="shared" si="21"/>
        <v>0</v>
      </c>
      <c r="J20" s="15">
        <f t="shared" si="21"/>
        <v>0</v>
      </c>
      <c r="K20" s="15">
        <f t="shared" si="21"/>
        <v>0</v>
      </c>
      <c r="L20" s="6"/>
      <c r="M20" s="6"/>
    </row>
    <row r="21" spans="2:13">
      <c r="B21" s="184"/>
      <c r="C21" s="185"/>
      <c r="D21" s="186"/>
      <c r="E21" s="36" t="s">
        <v>66</v>
      </c>
      <c r="F21" s="24"/>
      <c r="G21" s="5" t="str">
        <f t="shared" si="0"/>
        <v/>
      </c>
      <c r="H21" s="2"/>
      <c r="I21" s="5">
        <f t="shared" ref="I21:I22" si="22">H21*12</f>
        <v>0</v>
      </c>
      <c r="J21" s="2"/>
      <c r="K21" s="5">
        <f t="shared" ref="K21:K22" si="23">I21+J21</f>
        <v>0</v>
      </c>
      <c r="L21" s="6">
        <f>B21</f>
        <v>0</v>
      </c>
      <c r="M21" s="56">
        <f t="shared" ref="M21" si="24">F23</f>
        <v>0</v>
      </c>
    </row>
    <row r="22" spans="2:13">
      <c r="B22" s="57" t="str">
        <f>IF(B21=総括表!$S$17,"（","")</f>
        <v/>
      </c>
      <c r="C22" s="64"/>
      <c r="D22" s="58" t="str">
        <f>IF(B21=総括表!$S$17,"）","")</f>
        <v/>
      </c>
      <c r="E22" s="36" t="s">
        <v>67</v>
      </c>
      <c r="F22" s="24"/>
      <c r="G22" s="5" t="str">
        <f t="shared" si="0"/>
        <v/>
      </c>
      <c r="H22" s="2"/>
      <c r="I22" s="5">
        <f t="shared" si="22"/>
        <v>0</v>
      </c>
      <c r="J22" s="2"/>
      <c r="K22" s="5">
        <f t="shared" si="23"/>
        <v>0</v>
      </c>
      <c r="L22" s="6">
        <f t="shared" ref="L22" si="25">L21</f>
        <v>0</v>
      </c>
      <c r="M22" s="56">
        <f t="shared" ref="M22" si="26">F23</f>
        <v>0</v>
      </c>
    </row>
    <row r="23" spans="2:13">
      <c r="B23" s="59"/>
      <c r="C23" s="60"/>
      <c r="D23" s="61"/>
      <c r="E23" s="39" t="s">
        <v>68</v>
      </c>
      <c r="F23" s="40">
        <f t="shared" ref="F23" si="27">SUM(F21:F22)</f>
        <v>0</v>
      </c>
      <c r="G23" s="15" t="str">
        <f t="shared" si="0"/>
        <v/>
      </c>
      <c r="H23" s="15">
        <f t="shared" ref="H23:K23" si="28">SUM(H21:H22)</f>
        <v>0</v>
      </c>
      <c r="I23" s="15">
        <f t="shared" si="28"/>
        <v>0</v>
      </c>
      <c r="J23" s="15">
        <f t="shared" si="28"/>
        <v>0</v>
      </c>
      <c r="K23" s="15">
        <f t="shared" si="28"/>
        <v>0</v>
      </c>
      <c r="L23" s="6"/>
      <c r="M23" s="6"/>
    </row>
    <row r="24" spans="2:13">
      <c r="B24" s="184"/>
      <c r="C24" s="185"/>
      <c r="D24" s="186"/>
      <c r="E24" s="36" t="s">
        <v>66</v>
      </c>
      <c r="F24" s="24"/>
      <c r="G24" s="5" t="str">
        <f t="shared" si="0"/>
        <v/>
      </c>
      <c r="H24" s="2"/>
      <c r="I24" s="5">
        <f t="shared" ref="I24:I25" si="29">H24*12</f>
        <v>0</v>
      </c>
      <c r="J24" s="2"/>
      <c r="K24" s="5">
        <f t="shared" ref="K24:K25" si="30">I24+J24</f>
        <v>0</v>
      </c>
      <c r="L24" s="6">
        <f>B24</f>
        <v>0</v>
      </c>
      <c r="M24" s="56">
        <f t="shared" ref="M24" si="31">F26</f>
        <v>0</v>
      </c>
    </row>
    <row r="25" spans="2:13">
      <c r="B25" s="57" t="str">
        <f>IF(B24=総括表!$S$17,"（","")</f>
        <v/>
      </c>
      <c r="C25" s="64"/>
      <c r="D25" s="58" t="str">
        <f>IF(B24=総括表!$S$17,"）","")</f>
        <v/>
      </c>
      <c r="E25" s="36" t="s">
        <v>67</v>
      </c>
      <c r="F25" s="24"/>
      <c r="G25" s="5" t="str">
        <f t="shared" si="0"/>
        <v/>
      </c>
      <c r="H25" s="2"/>
      <c r="I25" s="5">
        <f t="shared" si="29"/>
        <v>0</v>
      </c>
      <c r="J25" s="2"/>
      <c r="K25" s="5">
        <f t="shared" si="30"/>
        <v>0</v>
      </c>
      <c r="L25" s="6">
        <f t="shared" ref="L25" si="32">L24</f>
        <v>0</v>
      </c>
      <c r="M25" s="56">
        <f t="shared" ref="M25" si="33">F26</f>
        <v>0</v>
      </c>
    </row>
    <row r="26" spans="2:13">
      <c r="B26" s="59"/>
      <c r="C26" s="60"/>
      <c r="D26" s="61"/>
      <c r="E26" s="39" t="s">
        <v>68</v>
      </c>
      <c r="F26" s="40">
        <f t="shared" ref="F26" si="34">SUM(F24:F25)</f>
        <v>0</v>
      </c>
      <c r="G26" s="15" t="str">
        <f t="shared" si="0"/>
        <v/>
      </c>
      <c r="H26" s="15">
        <f t="shared" ref="H26:K26" si="35">SUM(H24:H25)</f>
        <v>0</v>
      </c>
      <c r="I26" s="15">
        <f t="shared" si="35"/>
        <v>0</v>
      </c>
      <c r="J26" s="15">
        <f t="shared" si="35"/>
        <v>0</v>
      </c>
      <c r="K26" s="15">
        <f t="shared" si="35"/>
        <v>0</v>
      </c>
      <c r="L26" s="6"/>
      <c r="M26" s="6"/>
    </row>
    <row r="27" spans="2:13">
      <c r="B27" s="184"/>
      <c r="C27" s="185"/>
      <c r="D27" s="186"/>
      <c r="E27" s="36" t="s">
        <v>66</v>
      </c>
      <c r="F27" s="24"/>
      <c r="G27" s="5" t="str">
        <f t="shared" si="0"/>
        <v/>
      </c>
      <c r="H27" s="2"/>
      <c r="I27" s="5">
        <f t="shared" ref="I27:I28" si="36">H27*12</f>
        <v>0</v>
      </c>
      <c r="J27" s="2"/>
      <c r="K27" s="5">
        <f t="shared" ref="K27:K28" si="37">I27+J27</f>
        <v>0</v>
      </c>
      <c r="L27" s="6">
        <f>B27</f>
        <v>0</v>
      </c>
      <c r="M27" s="56">
        <f t="shared" ref="M27" si="38">F29</f>
        <v>0</v>
      </c>
    </row>
    <row r="28" spans="2:13">
      <c r="B28" s="57" t="str">
        <f>IF(B27=総括表!$S$17,"（","")</f>
        <v/>
      </c>
      <c r="C28" s="64"/>
      <c r="D28" s="58" t="str">
        <f>IF(B27=総括表!$S$17,"）","")</f>
        <v/>
      </c>
      <c r="E28" s="36" t="s">
        <v>67</v>
      </c>
      <c r="F28" s="24"/>
      <c r="G28" s="5" t="str">
        <f t="shared" si="0"/>
        <v/>
      </c>
      <c r="H28" s="2"/>
      <c r="I28" s="5">
        <f t="shared" si="36"/>
        <v>0</v>
      </c>
      <c r="J28" s="2"/>
      <c r="K28" s="5">
        <f t="shared" si="37"/>
        <v>0</v>
      </c>
      <c r="L28" s="6">
        <f t="shared" ref="L28" si="39">L27</f>
        <v>0</v>
      </c>
      <c r="M28" s="56">
        <f t="shared" ref="M28" si="40">F29</f>
        <v>0</v>
      </c>
    </row>
    <row r="29" spans="2:13">
      <c r="B29" s="59"/>
      <c r="C29" s="60"/>
      <c r="D29" s="61"/>
      <c r="E29" s="39" t="s">
        <v>68</v>
      </c>
      <c r="F29" s="40">
        <f t="shared" ref="F29" si="41">SUM(F27:F28)</f>
        <v>0</v>
      </c>
      <c r="G29" s="15" t="str">
        <f t="shared" si="0"/>
        <v/>
      </c>
      <c r="H29" s="15">
        <f t="shared" ref="H29:K29" si="42">SUM(H27:H28)</f>
        <v>0</v>
      </c>
      <c r="I29" s="15">
        <f t="shared" si="42"/>
        <v>0</v>
      </c>
      <c r="J29" s="15">
        <f t="shared" si="42"/>
        <v>0</v>
      </c>
      <c r="K29" s="15">
        <f t="shared" si="42"/>
        <v>0</v>
      </c>
      <c r="L29" s="6"/>
      <c r="M29" s="6"/>
    </row>
    <row r="30" spans="2:13">
      <c r="B30" s="184"/>
      <c r="C30" s="185"/>
      <c r="D30" s="186"/>
      <c r="E30" s="36" t="s">
        <v>66</v>
      </c>
      <c r="F30" s="24"/>
      <c r="G30" s="5" t="str">
        <f t="shared" si="0"/>
        <v/>
      </c>
      <c r="H30" s="2"/>
      <c r="I30" s="5">
        <f t="shared" ref="I30:I31" si="43">H30*12</f>
        <v>0</v>
      </c>
      <c r="J30" s="2"/>
      <c r="K30" s="5">
        <f t="shared" ref="K30:K31" si="44">I30+J30</f>
        <v>0</v>
      </c>
      <c r="L30" s="6">
        <f>B30</f>
        <v>0</v>
      </c>
      <c r="M30" s="56">
        <f t="shared" ref="M30" si="45">F32</f>
        <v>0</v>
      </c>
    </row>
    <row r="31" spans="2:13">
      <c r="B31" s="57" t="str">
        <f>IF(B30=総括表!$S$17,"（","")</f>
        <v/>
      </c>
      <c r="C31" s="64"/>
      <c r="D31" s="58" t="str">
        <f>IF(B30=総括表!$S$17,"）","")</f>
        <v/>
      </c>
      <c r="E31" s="36" t="s">
        <v>67</v>
      </c>
      <c r="F31" s="24"/>
      <c r="G31" s="5" t="str">
        <f t="shared" si="0"/>
        <v/>
      </c>
      <c r="H31" s="2"/>
      <c r="I31" s="5">
        <f t="shared" si="43"/>
        <v>0</v>
      </c>
      <c r="J31" s="2"/>
      <c r="K31" s="5">
        <f t="shared" si="44"/>
        <v>0</v>
      </c>
      <c r="L31" s="6">
        <f t="shared" ref="L31" si="46">L30</f>
        <v>0</v>
      </c>
      <c r="M31" s="56">
        <f t="shared" ref="M31" si="47">F32</f>
        <v>0</v>
      </c>
    </row>
    <row r="32" spans="2:13">
      <c r="B32" s="59"/>
      <c r="C32" s="60"/>
      <c r="D32" s="61"/>
      <c r="E32" s="39" t="s">
        <v>68</v>
      </c>
      <c r="F32" s="40">
        <f t="shared" ref="F32" si="48">SUM(F30:F31)</f>
        <v>0</v>
      </c>
      <c r="G32" s="15" t="str">
        <f t="shared" si="0"/>
        <v/>
      </c>
      <c r="H32" s="15">
        <f t="shared" ref="H32:K32" si="49">SUM(H30:H31)</f>
        <v>0</v>
      </c>
      <c r="I32" s="15">
        <f t="shared" si="49"/>
        <v>0</v>
      </c>
      <c r="J32" s="15">
        <f t="shared" si="49"/>
        <v>0</v>
      </c>
      <c r="K32" s="15">
        <f t="shared" si="49"/>
        <v>0</v>
      </c>
      <c r="L32" s="6"/>
      <c r="M32" s="6"/>
    </row>
    <row r="33" spans="2:17">
      <c r="B33" s="184"/>
      <c r="C33" s="185"/>
      <c r="D33" s="186"/>
      <c r="E33" s="36" t="s">
        <v>66</v>
      </c>
      <c r="F33" s="24"/>
      <c r="G33" s="5" t="str">
        <f t="shared" si="0"/>
        <v/>
      </c>
      <c r="H33" s="2"/>
      <c r="I33" s="5">
        <f t="shared" ref="I33:I34" si="50">H33*12</f>
        <v>0</v>
      </c>
      <c r="J33" s="2"/>
      <c r="K33" s="5">
        <f t="shared" ref="K33:K34" si="51">I33+J33</f>
        <v>0</v>
      </c>
      <c r="L33" s="6">
        <f>B33</f>
        <v>0</v>
      </c>
      <c r="M33" s="56">
        <f t="shared" ref="M33" si="52">F35</f>
        <v>0</v>
      </c>
    </row>
    <row r="34" spans="2:17">
      <c r="B34" s="57" t="str">
        <f>IF(B33=総括表!$S$17,"（","")</f>
        <v/>
      </c>
      <c r="C34" s="64"/>
      <c r="D34" s="58" t="str">
        <f>IF(B33=総括表!$S$17,"）","")</f>
        <v/>
      </c>
      <c r="E34" s="36" t="s">
        <v>67</v>
      </c>
      <c r="F34" s="24"/>
      <c r="G34" s="5" t="str">
        <f t="shared" si="0"/>
        <v/>
      </c>
      <c r="H34" s="2"/>
      <c r="I34" s="5">
        <f t="shared" si="50"/>
        <v>0</v>
      </c>
      <c r="J34" s="2"/>
      <c r="K34" s="5">
        <f t="shared" si="51"/>
        <v>0</v>
      </c>
      <c r="L34" s="6">
        <f t="shared" ref="L34" si="53">L33</f>
        <v>0</v>
      </c>
      <c r="M34" s="56">
        <f t="shared" ref="M34" si="54">F35</f>
        <v>0</v>
      </c>
    </row>
    <row r="35" spans="2:17">
      <c r="B35" s="59"/>
      <c r="C35" s="60"/>
      <c r="D35" s="61"/>
      <c r="E35" s="39" t="s">
        <v>68</v>
      </c>
      <c r="F35" s="40">
        <f t="shared" ref="F35" si="55">SUM(F33:F34)</f>
        <v>0</v>
      </c>
      <c r="G35" s="15" t="str">
        <f t="shared" si="0"/>
        <v/>
      </c>
      <c r="H35" s="15">
        <f t="shared" ref="H35:K35" si="56">SUM(H33:H34)</f>
        <v>0</v>
      </c>
      <c r="I35" s="15">
        <f t="shared" si="56"/>
        <v>0</v>
      </c>
      <c r="J35" s="15">
        <f t="shared" si="56"/>
        <v>0</v>
      </c>
      <c r="K35" s="15">
        <f t="shared" si="56"/>
        <v>0</v>
      </c>
      <c r="L35" s="6"/>
      <c r="M35" s="6"/>
    </row>
    <row r="36" spans="2:17" ht="18.75" customHeight="1">
      <c r="B36" s="184"/>
      <c r="C36" s="185"/>
      <c r="D36" s="186"/>
      <c r="E36" s="36" t="s">
        <v>66</v>
      </c>
      <c r="F36" s="24"/>
      <c r="G36" s="5" t="str">
        <f t="shared" si="0"/>
        <v/>
      </c>
      <c r="H36" s="2"/>
      <c r="I36" s="5">
        <f t="shared" ref="I36:I37" si="57">H36*12</f>
        <v>0</v>
      </c>
      <c r="J36" s="2"/>
      <c r="K36" s="5">
        <f t="shared" ref="K36:K37" si="58">I36+J36</f>
        <v>0</v>
      </c>
      <c r="L36" s="6">
        <f>B36</f>
        <v>0</v>
      </c>
      <c r="M36" s="56">
        <f t="shared" ref="M36" si="59">F38</f>
        <v>0</v>
      </c>
      <c r="N36" s="25" t="s">
        <v>91</v>
      </c>
      <c r="O36" s="190" t="s">
        <v>109</v>
      </c>
      <c r="P36" s="191"/>
      <c r="Q36" s="192"/>
    </row>
    <row r="37" spans="2:17">
      <c r="B37" s="57" t="str">
        <f>IF(B36=総括表!$S$17,"（","")</f>
        <v/>
      </c>
      <c r="C37" s="64"/>
      <c r="D37" s="58" t="str">
        <f>IF(B36=総括表!$S$17,"）","")</f>
        <v/>
      </c>
      <c r="E37" s="36" t="s">
        <v>67</v>
      </c>
      <c r="F37" s="24"/>
      <c r="G37" s="5" t="str">
        <f t="shared" si="0"/>
        <v/>
      </c>
      <c r="H37" s="2"/>
      <c r="I37" s="5">
        <f t="shared" si="57"/>
        <v>0</v>
      </c>
      <c r="J37" s="2"/>
      <c r="K37" s="5">
        <f t="shared" si="58"/>
        <v>0</v>
      </c>
      <c r="L37" s="6">
        <f t="shared" ref="L37" si="60">L36</f>
        <v>0</v>
      </c>
      <c r="M37" s="56">
        <f t="shared" ref="M37" si="61">F38</f>
        <v>0</v>
      </c>
      <c r="N37" s="26" t="s">
        <v>91</v>
      </c>
      <c r="O37" s="193"/>
      <c r="P37" s="193"/>
      <c r="Q37" s="194"/>
    </row>
    <row r="38" spans="2:17">
      <c r="B38" s="59"/>
      <c r="C38" s="60"/>
      <c r="D38" s="61"/>
      <c r="E38" s="39" t="s">
        <v>68</v>
      </c>
      <c r="F38" s="40">
        <f t="shared" ref="F38" si="62">SUM(F36:F37)</f>
        <v>0</v>
      </c>
      <c r="G38" s="15" t="str">
        <f t="shared" si="0"/>
        <v/>
      </c>
      <c r="H38" s="15">
        <f t="shared" ref="H38:K38" si="63">SUM(H36:H37)</f>
        <v>0</v>
      </c>
      <c r="I38" s="15">
        <f t="shared" si="63"/>
        <v>0</v>
      </c>
      <c r="J38" s="15">
        <f t="shared" si="63"/>
        <v>0</v>
      </c>
      <c r="K38" s="15">
        <f t="shared" si="63"/>
        <v>0</v>
      </c>
      <c r="L38" s="6"/>
      <c r="M38" s="6"/>
      <c r="N38" s="27" t="s">
        <v>149</v>
      </c>
      <c r="O38" s="195"/>
      <c r="P38" s="195"/>
      <c r="Q38" s="196"/>
    </row>
    <row r="39" spans="2:17">
      <c r="B39" s="104" t="s">
        <v>90</v>
      </c>
      <c r="C39" s="187"/>
      <c r="D39" s="105"/>
      <c r="E39" s="41" t="s">
        <v>66</v>
      </c>
      <c r="F39" s="42">
        <f>SUMIF($E$9:$E$38,$E39,F$9:F$38)</f>
        <v>0</v>
      </c>
      <c r="G39" s="43">
        <f>IFERROR(H39/F39,0)</f>
        <v>0</v>
      </c>
      <c r="H39" s="43">
        <f t="shared" ref="H39:K40" si="64">SUMIF($E$9:$E$38,$E39,H$9:H$38)</f>
        <v>0</v>
      </c>
      <c r="I39" s="43">
        <f t="shared" si="64"/>
        <v>0</v>
      </c>
      <c r="J39" s="43">
        <f t="shared" si="64"/>
        <v>0</v>
      </c>
      <c r="K39" s="43">
        <f t="shared" si="64"/>
        <v>0</v>
      </c>
      <c r="L39" s="6"/>
      <c r="M39" s="6"/>
    </row>
    <row r="40" spans="2:17">
      <c r="B40" s="106"/>
      <c r="C40" s="188"/>
      <c r="D40" s="107"/>
      <c r="E40" s="41" t="s">
        <v>67</v>
      </c>
      <c r="F40" s="42">
        <f>SUMIF($E$9:$E$38,$E40,F$9:F$38)</f>
        <v>0</v>
      </c>
      <c r="G40" s="43">
        <f>IFERROR(H40/F40,0)</f>
        <v>0</v>
      </c>
      <c r="H40" s="43">
        <f t="shared" si="64"/>
        <v>0</v>
      </c>
      <c r="I40" s="43">
        <f t="shared" si="64"/>
        <v>0</v>
      </c>
      <c r="J40" s="43">
        <f t="shared" si="64"/>
        <v>0</v>
      </c>
      <c r="K40" s="43">
        <f t="shared" si="64"/>
        <v>0</v>
      </c>
      <c r="L40" s="6"/>
      <c r="M40" s="6"/>
    </row>
    <row r="41" spans="2:17">
      <c r="B41" s="108"/>
      <c r="C41" s="189"/>
      <c r="D41" s="109"/>
      <c r="E41" s="44" t="s">
        <v>68</v>
      </c>
      <c r="F41" s="45">
        <f>SUM(F39:F40)</f>
        <v>0</v>
      </c>
      <c r="G41" s="46">
        <f>IFERROR(H41/F41,0)</f>
        <v>0</v>
      </c>
      <c r="H41" s="46">
        <f>SUM(H39:H40)</f>
        <v>0</v>
      </c>
      <c r="I41" s="46">
        <f t="shared" ref="I41" si="65">SUM(I39:I40)</f>
        <v>0</v>
      </c>
      <c r="J41" s="46">
        <f>SUM(J39:J40)</f>
        <v>0</v>
      </c>
      <c r="K41" s="46">
        <f>SUM(K39:K40)</f>
        <v>0</v>
      </c>
      <c r="L41" s="6"/>
      <c r="M41" s="6"/>
    </row>
    <row r="42" spans="2:17">
      <c r="B42" s="1" t="s">
        <v>23</v>
      </c>
    </row>
    <row r="43" spans="2:17">
      <c r="B43" s="1" t="s">
        <v>104</v>
      </c>
    </row>
    <row r="44" spans="2:17">
      <c r="B44" s="1" t="s">
        <v>142</v>
      </c>
    </row>
    <row r="45" spans="2:17">
      <c r="B45" s="1" t="s">
        <v>92</v>
      </c>
    </row>
  </sheetData>
  <sheetProtection sheet="1" formatCells="0" formatColumns="0" formatRows="0" insertColumns="0" insertRows="0" insertHyperlinks="0" deleteColumns="0" deleteRows="0" selectLockedCells="1" sort="0" autoFilter="0" pivotTables="0"/>
  <mergeCells count="15">
    <mergeCell ref="B3:K3"/>
    <mergeCell ref="B6:D8"/>
    <mergeCell ref="E6:F8"/>
    <mergeCell ref="B9:D9"/>
    <mergeCell ref="B12:D12"/>
    <mergeCell ref="B15:D15"/>
    <mergeCell ref="B36:D36"/>
    <mergeCell ref="O36:Q38"/>
    <mergeCell ref="B39:D41"/>
    <mergeCell ref="B18:D18"/>
    <mergeCell ref="B21:D21"/>
    <mergeCell ref="B24:D24"/>
    <mergeCell ref="B27:D27"/>
    <mergeCell ref="B30:D30"/>
    <mergeCell ref="B33:D33"/>
  </mergeCells>
  <phoneticPr fontId="2"/>
  <conditionalFormatting sqref="F9:F10 F12:F13 F15:F16 F18:F19 F21:F22 F24:F25 F27:F28 F30:F31 F36:F37">
    <cfRule type="notContainsBlanks" dxfId="13" priority="13" stopIfTrue="1">
      <formula>LEN(TRIM(F9))&gt;0</formula>
    </cfRule>
  </conditionalFormatting>
  <conditionalFormatting sqref="H9:H10 H12:H13 H15:H16 H18:H19 H21:H22 H24:H25 H27:H28 H30:H31 H33:H34 H36:H37 J12:J13 J15:J16 J18:J19 J21:J22 J24:J25 J27:J28 J30:J31 J33:J34 J36:J37">
    <cfRule type="expression" dxfId="12" priority="28">
      <formula>$M9&gt;0</formula>
    </cfRule>
  </conditionalFormatting>
  <conditionalFormatting sqref="H9:H10 H12:H13 H15:H16 H18:H19 H21:H22 H24:H25 H27:H28 H30:H31 H33:H34 H36:H37">
    <cfRule type="notContainsBlanks" priority="27" stopIfTrue="1">
      <formula>LEN(TRIM(H9))&gt;0</formula>
    </cfRule>
  </conditionalFormatting>
  <conditionalFormatting sqref="J9:J10">
    <cfRule type="expression" dxfId="11" priority="26">
      <formula>$M9&gt;0</formula>
    </cfRule>
  </conditionalFormatting>
  <conditionalFormatting sqref="J9:J10 J12:J13 J15:J16 J18:J19 J21:J22 J24:J25 J27:J28 J30:J31 J33:J34 J36:J37">
    <cfRule type="notContainsBlanks" priority="25" stopIfTrue="1">
      <formula>LEN(TRIM(J9))&gt;0</formula>
    </cfRule>
  </conditionalFormatting>
  <conditionalFormatting sqref="C10">
    <cfRule type="notContainsBlanks" priority="21" stopIfTrue="1">
      <formula>LEN(TRIM(C10))&gt;0</formula>
    </cfRule>
    <cfRule type="expression" dxfId="10" priority="22">
      <formula>$B10&lt;&gt;""</formula>
    </cfRule>
  </conditionalFormatting>
  <conditionalFormatting sqref="C37 C13 C16 C19 C22 C25 C28 C31 C34">
    <cfRule type="notContainsBlanks" priority="18" stopIfTrue="1">
      <formula>LEN(TRIM(C13))&gt;0</formula>
    </cfRule>
    <cfRule type="expression" dxfId="9" priority="19">
      <formula>$B13&lt;&gt;""</formula>
    </cfRule>
  </conditionalFormatting>
  <conditionalFormatting sqref="C37 C13 C16 C19 C22 C25 C28 C31 C34">
    <cfRule type="notContainsBlanks" priority="16" stopIfTrue="1">
      <formula>LEN(TRIM(C13))&gt;0</formula>
    </cfRule>
    <cfRule type="expression" dxfId="8" priority="17">
      <formula>$B13&lt;&gt;""</formula>
    </cfRule>
  </conditionalFormatting>
  <conditionalFormatting sqref="B9:D9">
    <cfRule type="containsBlanks" dxfId="7" priority="15">
      <formula>LEN(TRIM(B9))=0</formula>
    </cfRule>
  </conditionalFormatting>
  <conditionalFormatting sqref="F12:F13">
    <cfRule type="expression" dxfId="6" priority="23">
      <formula>$B$12&lt;&gt;""</formula>
    </cfRule>
  </conditionalFormatting>
  <conditionalFormatting sqref="F9:F10 F12:F13 F15:F16 F18:F19 F21:F22 F24:F25 F27:F28 F30:F31 F33:F34 F36:F37">
    <cfRule type="expression" dxfId="5" priority="38">
      <formula>$L9&lt;&gt;0</formula>
    </cfRule>
  </conditionalFormatting>
  <dataValidations count="1">
    <dataValidation imeMode="off" allowBlank="1" showInputMessage="1" showErrorMessage="1" sqref="F9:K41" xr:uid="{00000000-0002-0000-0800-000000000000}"/>
  </dataValidations>
  <pageMargins left="0.7" right="0.7" top="0.75" bottom="0.75" header="0.3" footer="0.3"/>
  <pageSetup paperSize="9" scale="86"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1" id="{6CDEB5A2-62E4-4FD5-B524-A617030810F9}">
            <xm:f>総括表!$Q$8&gt;=6</xm:f>
            <x14:dxf>
              <fill>
                <patternFill patternType="darkGray"/>
              </fill>
            </x14:dxf>
          </x14:cfRule>
          <xm:sqref>B1:K45</xm:sqref>
        </x14:conditionalFormatting>
        <x14:conditionalFormatting xmlns:xm="http://schemas.microsoft.com/office/excel/2006/main">
          <x14:cfRule type="expression" priority="20" id="{2CCF17C7-4674-414C-A78C-248B5E732482}">
            <xm:f>総括表!$Q$8&gt;=6</xm:f>
            <x14:dxf>
              <fill>
                <patternFill patternType="darkGray"/>
              </fill>
            </x14:dxf>
          </x14:cfRule>
          <xm:sqref>C37:D38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総括表!$S$8:$S$16</xm:f>
          </x14:formula1>
          <xm:sqref>P9</xm:sqref>
        </x14:dataValidation>
        <x14:dataValidation type="list" allowBlank="1" showInputMessage="1" showErrorMessage="1" xr:uid="{00000000-0002-0000-0800-000002000000}">
          <x14:formula1>
            <xm:f>総括表!$S$8:$S$17</xm:f>
          </x14:formula1>
          <xm:sqref>B9:D9 B12:D12 B15:D15 B18:D18 B21:D21 B24:D24 B27:D27 B30:D30 B33:D33 B36:D36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総括表</vt:lpstr>
      <vt:lpstr>初年度・明細</vt:lpstr>
      <vt:lpstr>初年度・職員給与</vt:lpstr>
      <vt:lpstr>初年度・役員報酬</vt:lpstr>
      <vt:lpstr>次年度・明細</vt:lpstr>
      <vt:lpstr>次年度・職員給与</vt:lpstr>
      <vt:lpstr>次年度・役員報酬</vt:lpstr>
      <vt:lpstr>次々年度・明細</vt:lpstr>
      <vt:lpstr>次々年度・職員給与</vt:lpstr>
      <vt:lpstr>次々年度・役員報酬</vt:lpstr>
      <vt:lpstr>次々年度・職員給与!Print_Area</vt:lpstr>
      <vt:lpstr>次々年度・明細!Print_Area</vt:lpstr>
      <vt:lpstr>次々年度・役員報酬!Print_Area</vt:lpstr>
      <vt:lpstr>次年度・職員給与!Print_Area</vt:lpstr>
      <vt:lpstr>次年度・明細!Print_Area</vt:lpstr>
      <vt:lpstr>次年度・役員報酬!Print_Area</vt:lpstr>
      <vt:lpstr>初年度・職員給与!Print_Area</vt:lpstr>
      <vt:lpstr>初年度・明細!Print_Area</vt:lpstr>
      <vt:lpstr>初年度・役員報酬!Print_Area</vt:lpstr>
      <vt:lpstr>総括表!Print_Area</vt:lpstr>
      <vt:lpstr>初年度・職員給与!Print_Titles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2019-11-14T11:11:06Z</dcterms:created>
  <dcterms:modified xsi:type="dcterms:W3CDTF">2024-09-10T07:41:08Z</dcterms:modified>
</cp:coreProperties>
</file>