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08CC8172-9F1A-422E-B0B9-ACC06D431172}" xr6:coauthVersionLast="36" xr6:coauthVersionMax="36" xr10:uidLastSave="{00000000-0000-0000-0000-000000000000}"/>
  <bookViews>
    <workbookView xWindow="0" yWindow="0" windowWidth="19200" windowHeight="4700" tabRatio="910" xr2:uid="{00000000-000D-0000-FFFF-FFFF00000000}"/>
  </bookViews>
  <sheets>
    <sheet name="利用計画" sheetId="12" r:id="rId1"/>
    <sheet name="決定根拠（トラクター）ver.1" sheetId="15" r:id="rId2"/>
    <sheet name="決定根拠（トラクター）ver.2" sheetId="10" r:id="rId3"/>
    <sheet name="決定根拠（トラクター）ver.3" sheetId="14" r:id="rId4"/>
    <sheet name="決定根拠（田植機） ver.1" sheetId="13" r:id="rId5"/>
    <sheet name="決定根拠（田植機） ver.2" sheetId="16" r:id="rId6"/>
    <sheet name="決定根拠（コンバイン）ver.1" sheetId="11" r:id="rId7"/>
    <sheet name="決定根拠（コンバイン）ver.2" sheetId="17" r:id="rId8"/>
  </sheets>
  <definedNames>
    <definedName name="_xlnm.Print_Area" localSheetId="6">'決定根拠（コンバイン）ver.1'!$A$1:$W$38</definedName>
    <definedName name="_xlnm.Print_Area" localSheetId="7">'決定根拠（コンバイン）ver.2'!$A$1:$W$38</definedName>
    <definedName name="_xlnm.Print_Area" localSheetId="1">'決定根拠（トラクター）ver.1'!$A$1:$W$40</definedName>
    <definedName name="_xlnm.Print_Area" localSheetId="2">'決定根拠（トラクター）ver.2'!$A$1:$W$40</definedName>
    <definedName name="_xlnm.Print_Area" localSheetId="4">'決定根拠（田植機） ver.1'!$A$1:$W$35</definedName>
    <definedName name="_xlnm.Print_Area" localSheetId="5">'決定根拠（田植機） ver.2'!$A$1:$W$35</definedName>
    <definedName name="_xlnm.Print_Area" localSheetId="0">利用計画!$A$1:$AX$35</definedName>
  </definedNames>
  <calcPr calcId="191029"/>
</workbook>
</file>

<file path=xl/calcChain.xml><?xml version="1.0" encoding="utf-8"?>
<calcChain xmlns="http://schemas.openxmlformats.org/spreadsheetml/2006/main">
  <c r="U13" i="17" l="1"/>
  <c r="U10" i="17"/>
  <c r="P15" i="17"/>
  <c r="P14" i="17"/>
  <c r="P13" i="17"/>
  <c r="P15" i="11"/>
  <c r="P14" i="11"/>
  <c r="P13" i="11"/>
  <c r="U12" i="11"/>
  <c r="U11" i="11"/>
  <c r="U10" i="11"/>
  <c r="S12" i="11"/>
  <c r="S11" i="11"/>
  <c r="S10" i="11"/>
  <c r="L15" i="17"/>
  <c r="K15" i="17"/>
  <c r="H15" i="17"/>
  <c r="G15" i="17"/>
  <c r="E15" i="17"/>
  <c r="K14" i="17"/>
  <c r="L14" i="17"/>
  <c r="R14" i="17"/>
  <c r="H14" i="17"/>
  <c r="G14" i="17"/>
  <c r="E14" i="17"/>
  <c r="K13" i="17"/>
  <c r="L13" i="17"/>
  <c r="R13" i="17"/>
  <c r="H13" i="17"/>
  <c r="G13" i="17"/>
  <c r="E13" i="17"/>
  <c r="P12" i="17"/>
  <c r="K12" i="17"/>
  <c r="L12" i="17"/>
  <c r="R12" i="17"/>
  <c r="H12" i="17"/>
  <c r="G12" i="17"/>
  <c r="E12" i="17"/>
  <c r="P11" i="17"/>
  <c r="K11" i="17"/>
  <c r="L11" i="17"/>
  <c r="R11" i="17"/>
  <c r="H11" i="17"/>
  <c r="G11" i="17"/>
  <c r="E11" i="17"/>
  <c r="R10" i="17"/>
  <c r="P10" i="17"/>
  <c r="L10" i="17"/>
  <c r="K10" i="17"/>
  <c r="G10" i="17"/>
  <c r="H10" i="17"/>
  <c r="E10" i="17"/>
  <c r="U12" i="13"/>
  <c r="U11" i="13"/>
  <c r="S12" i="13"/>
  <c r="S11" i="13"/>
  <c r="S10" i="13"/>
  <c r="P12" i="16"/>
  <c r="K12" i="16"/>
  <c r="E12" i="16"/>
  <c r="G12" i="16"/>
  <c r="P11" i="16"/>
  <c r="K11" i="16"/>
  <c r="E11" i="16"/>
  <c r="G11" i="16"/>
  <c r="P10" i="16"/>
  <c r="K10" i="16"/>
  <c r="E10" i="16"/>
  <c r="G10" i="16"/>
  <c r="U10" i="13"/>
  <c r="U13" i="15"/>
  <c r="S13" i="15"/>
  <c r="P20" i="15"/>
  <c r="K20" i="15"/>
  <c r="E20" i="15"/>
  <c r="G20" i="15"/>
  <c r="P19" i="15"/>
  <c r="K19" i="15"/>
  <c r="E19" i="15"/>
  <c r="G19" i="15"/>
  <c r="P18" i="15"/>
  <c r="K18" i="15"/>
  <c r="E18" i="15"/>
  <c r="G18" i="15"/>
  <c r="P17" i="15"/>
  <c r="K17" i="15"/>
  <c r="E17" i="15"/>
  <c r="G17" i="15"/>
  <c r="P16" i="15"/>
  <c r="K16" i="15"/>
  <c r="E16" i="15"/>
  <c r="G16" i="15"/>
  <c r="P15" i="15"/>
  <c r="K15" i="15"/>
  <c r="E15" i="15"/>
  <c r="G15" i="15"/>
  <c r="P14" i="15"/>
  <c r="K14" i="15"/>
  <c r="G14" i="15"/>
  <c r="L14" i="15"/>
  <c r="E14" i="15"/>
  <c r="P13" i="15"/>
  <c r="K13" i="15"/>
  <c r="G13" i="15"/>
  <c r="L13" i="15"/>
  <c r="R13" i="15"/>
  <c r="E13" i="15"/>
  <c r="P12" i="15"/>
  <c r="K12" i="15"/>
  <c r="E12" i="15"/>
  <c r="G12" i="15"/>
  <c r="P11" i="15"/>
  <c r="K11" i="15"/>
  <c r="E11" i="15"/>
  <c r="G11" i="15"/>
  <c r="P10" i="15"/>
  <c r="K10" i="15"/>
  <c r="E10" i="15"/>
  <c r="G10" i="15"/>
  <c r="P30" i="14"/>
  <c r="P29" i="14"/>
  <c r="Q29" i="14"/>
  <c r="P28" i="14"/>
  <c r="P27" i="14"/>
  <c r="P26" i="14"/>
  <c r="P25" i="14"/>
  <c r="P24" i="14"/>
  <c r="P23" i="14"/>
  <c r="P22" i="14"/>
  <c r="P21" i="14"/>
  <c r="P20" i="14"/>
  <c r="P15" i="14"/>
  <c r="K15" i="14"/>
  <c r="E15" i="14"/>
  <c r="G15" i="14"/>
  <c r="P14" i="14"/>
  <c r="K14" i="14"/>
  <c r="E14" i="14"/>
  <c r="G14" i="14"/>
  <c r="P13" i="14"/>
  <c r="K13" i="14"/>
  <c r="E13" i="14"/>
  <c r="G13" i="14"/>
  <c r="P12" i="14"/>
  <c r="K12" i="14"/>
  <c r="E12" i="14"/>
  <c r="G12" i="14"/>
  <c r="P11" i="14"/>
  <c r="K11" i="14"/>
  <c r="E11" i="14"/>
  <c r="G11" i="14"/>
  <c r="P10" i="14"/>
  <c r="K10" i="14"/>
  <c r="E10" i="14"/>
  <c r="G10" i="14"/>
  <c r="AW35" i="12"/>
  <c r="AW34" i="12"/>
  <c r="AW33" i="12"/>
  <c r="AW32" i="12"/>
  <c r="AW31" i="12"/>
  <c r="AW30" i="12"/>
  <c r="AW29" i="12"/>
  <c r="AW28" i="12"/>
  <c r="AW27" i="12"/>
  <c r="AW26" i="12"/>
  <c r="P12" i="13"/>
  <c r="K12" i="13"/>
  <c r="E12" i="13"/>
  <c r="G12" i="13"/>
  <c r="P11" i="13"/>
  <c r="K11" i="13"/>
  <c r="E11" i="13"/>
  <c r="G11" i="13"/>
  <c r="H11" i="13"/>
  <c r="P10" i="13"/>
  <c r="K10" i="13"/>
  <c r="E10" i="13"/>
  <c r="G10" i="13"/>
  <c r="AW25" i="12"/>
  <c r="K15" i="11"/>
  <c r="E15" i="11"/>
  <c r="G15" i="11"/>
  <c r="K14" i="11"/>
  <c r="E14" i="11"/>
  <c r="G14" i="11"/>
  <c r="H14" i="11"/>
  <c r="K13" i="11"/>
  <c r="E13" i="11"/>
  <c r="G13" i="11"/>
  <c r="H13" i="11"/>
  <c r="P12" i="11"/>
  <c r="K12" i="11"/>
  <c r="E12" i="11"/>
  <c r="G12" i="11"/>
  <c r="P11" i="11"/>
  <c r="K11" i="11"/>
  <c r="E11" i="11"/>
  <c r="G11" i="11"/>
  <c r="P10" i="11"/>
  <c r="K10" i="11"/>
  <c r="E10" i="11"/>
  <c r="G10" i="11"/>
  <c r="P20" i="10"/>
  <c r="K20" i="10"/>
  <c r="E20" i="10"/>
  <c r="G20" i="10"/>
  <c r="P19" i="10"/>
  <c r="K19" i="10"/>
  <c r="E19" i="10"/>
  <c r="G19" i="10"/>
  <c r="L19" i="10"/>
  <c r="P18" i="10"/>
  <c r="K18" i="10"/>
  <c r="E18" i="10"/>
  <c r="G18" i="10"/>
  <c r="P17" i="10"/>
  <c r="K17" i="10"/>
  <c r="E17" i="10"/>
  <c r="G17" i="10"/>
  <c r="P16" i="10"/>
  <c r="K16" i="10"/>
  <c r="E16" i="10"/>
  <c r="G16" i="10"/>
  <c r="P15" i="10"/>
  <c r="K15" i="10"/>
  <c r="E15" i="10"/>
  <c r="G15" i="10"/>
  <c r="H15" i="10"/>
  <c r="P14" i="10"/>
  <c r="K14" i="10"/>
  <c r="E14" i="10"/>
  <c r="G14" i="10"/>
  <c r="H14" i="10"/>
  <c r="P13" i="10"/>
  <c r="K13" i="10"/>
  <c r="E13" i="10"/>
  <c r="G13" i="10"/>
  <c r="L13" i="10"/>
  <c r="R13" i="10"/>
  <c r="P12" i="10"/>
  <c r="K12" i="10"/>
  <c r="E12" i="10"/>
  <c r="G12" i="10"/>
  <c r="L12" i="10"/>
  <c r="P11" i="10"/>
  <c r="K11" i="10"/>
  <c r="E11" i="10"/>
  <c r="G11" i="10"/>
  <c r="P10" i="10"/>
  <c r="K10" i="10"/>
  <c r="E10" i="10"/>
  <c r="G10" i="10"/>
  <c r="R15" i="17"/>
  <c r="S13" i="17"/>
  <c r="S10" i="17"/>
  <c r="L10" i="16"/>
  <c r="R10" i="16"/>
  <c r="S10" i="16"/>
  <c r="U10" i="16"/>
  <c r="H10" i="16"/>
  <c r="L11" i="16"/>
  <c r="R11" i="16"/>
  <c r="H11" i="16"/>
  <c r="L12" i="16"/>
  <c r="R12" i="16"/>
  <c r="H12" i="16"/>
  <c r="L15" i="11"/>
  <c r="R15" i="11"/>
  <c r="S15" i="11"/>
  <c r="U15" i="11"/>
  <c r="H15" i="11"/>
  <c r="L14" i="11"/>
  <c r="R14" i="11"/>
  <c r="S14" i="11"/>
  <c r="U14" i="11"/>
  <c r="L13" i="11"/>
  <c r="R13" i="11"/>
  <c r="S13" i="11"/>
  <c r="U13" i="11"/>
  <c r="L12" i="11"/>
  <c r="R12" i="11"/>
  <c r="H12" i="11"/>
  <c r="H11" i="11"/>
  <c r="L11" i="11"/>
  <c r="R11" i="11"/>
  <c r="L10" i="11"/>
  <c r="R10" i="11"/>
  <c r="H10" i="11"/>
  <c r="L12" i="13"/>
  <c r="R12" i="13"/>
  <c r="H12" i="13"/>
  <c r="L11" i="13"/>
  <c r="R11" i="13"/>
  <c r="L10" i="13"/>
  <c r="R10" i="13"/>
  <c r="H10" i="13"/>
  <c r="R12" i="10"/>
  <c r="S12" i="10"/>
  <c r="U12" i="10"/>
  <c r="Q28" i="14"/>
  <c r="R19" i="10"/>
  <c r="S19" i="10"/>
  <c r="U19" i="10"/>
  <c r="R14" i="15"/>
  <c r="S14" i="15"/>
  <c r="U14" i="15"/>
  <c r="Q26" i="14"/>
  <c r="Q21" i="14"/>
  <c r="Q30" i="14"/>
  <c r="L10" i="14"/>
  <c r="R10" i="14"/>
  <c r="S10" i="14"/>
  <c r="U10" i="14"/>
  <c r="L14" i="14"/>
  <c r="R14" i="14"/>
  <c r="S14" i="14"/>
  <c r="U14" i="14"/>
  <c r="H14" i="14"/>
  <c r="L12" i="14"/>
  <c r="R12" i="14"/>
  <c r="S12" i="14"/>
  <c r="U12" i="14"/>
  <c r="H12" i="14"/>
  <c r="L15" i="14"/>
  <c r="R15" i="14"/>
  <c r="S15" i="14"/>
  <c r="U15" i="14"/>
  <c r="H15" i="14"/>
  <c r="L13" i="14"/>
  <c r="R13" i="14"/>
  <c r="S13" i="14"/>
  <c r="U13" i="14"/>
  <c r="H13" i="14"/>
  <c r="Q23" i="14"/>
  <c r="L18" i="15"/>
  <c r="R18" i="15"/>
  <c r="S18" i="15"/>
  <c r="U18" i="15"/>
  <c r="H18" i="15"/>
  <c r="H11" i="15"/>
  <c r="L11" i="15"/>
  <c r="R11" i="15"/>
  <c r="S11" i="15"/>
  <c r="U11" i="15"/>
  <c r="L16" i="15"/>
  <c r="R16" i="15"/>
  <c r="S16" i="15"/>
  <c r="U16" i="15"/>
  <c r="H16" i="15"/>
  <c r="L15" i="15"/>
  <c r="R15" i="15"/>
  <c r="S15" i="15"/>
  <c r="U15" i="15"/>
  <c r="H15" i="15"/>
  <c r="L19" i="15"/>
  <c r="R19" i="15"/>
  <c r="S19" i="15"/>
  <c r="U19" i="15"/>
  <c r="H19" i="15"/>
  <c r="H12" i="15"/>
  <c r="L12" i="15"/>
  <c r="R12" i="15"/>
  <c r="S12" i="15"/>
  <c r="U12" i="15"/>
  <c r="L17" i="15"/>
  <c r="R17" i="15"/>
  <c r="S17" i="15"/>
  <c r="U17" i="15"/>
  <c r="H17" i="15"/>
  <c r="H10" i="15"/>
  <c r="L10" i="15"/>
  <c r="R10" i="15"/>
  <c r="S10" i="15"/>
  <c r="U10" i="15"/>
  <c r="L20" i="15"/>
  <c r="R20" i="15"/>
  <c r="S20" i="15"/>
  <c r="U20" i="15"/>
  <c r="H20" i="15"/>
  <c r="H13" i="15"/>
  <c r="H14" i="15"/>
  <c r="L11" i="10"/>
  <c r="R11" i="10"/>
  <c r="H11" i="10"/>
  <c r="L10" i="10"/>
  <c r="R10" i="10"/>
  <c r="S10" i="10"/>
  <c r="U10" i="10"/>
  <c r="H10" i="10"/>
  <c r="L16" i="10"/>
  <c r="R16" i="10"/>
  <c r="H16" i="10"/>
  <c r="L15" i="10"/>
  <c r="R15" i="10"/>
  <c r="H13" i="10"/>
  <c r="H18" i="10"/>
  <c r="L18" i="10"/>
  <c r="R18" i="10"/>
  <c r="H20" i="10"/>
  <c r="L20" i="10"/>
  <c r="R20" i="10"/>
  <c r="S20" i="10"/>
  <c r="U20" i="10"/>
  <c r="H17" i="10"/>
  <c r="L17" i="10"/>
  <c r="R17" i="10"/>
  <c r="H12" i="10"/>
  <c r="L14" i="10"/>
  <c r="R14" i="10"/>
  <c r="H19" i="10"/>
  <c r="L11" i="14"/>
  <c r="R11" i="14"/>
  <c r="S11" i="14"/>
  <c r="U11" i="14"/>
  <c r="H11" i="14"/>
  <c r="H10" i="14"/>
  <c r="S14" i="10"/>
  <c r="U14" i="10"/>
  <c r="S17" i="10"/>
  <c r="U17" i="10"/>
</calcChain>
</file>

<file path=xl/sharedStrings.xml><?xml version="1.0" encoding="utf-8"?>
<sst xmlns="http://schemas.openxmlformats.org/spreadsheetml/2006/main" count="975" uniqueCount="174">
  <si>
    <t>事業主体名</t>
    <rPh sb="0" eb="2">
      <t>ジギョウ</t>
    </rPh>
    <rPh sb="2" eb="4">
      <t>シュタイ</t>
    </rPh>
    <rPh sb="4" eb="5">
      <t>メイ</t>
    </rPh>
    <phoneticPr fontId="3"/>
  </si>
  <si>
    <t>大豆</t>
    <rPh sb="0" eb="2">
      <t>ダイズ</t>
    </rPh>
    <phoneticPr fontId="3"/>
  </si>
  <si>
    <t>作付体系</t>
    <rPh sb="0" eb="2">
      <t>サクツケ</t>
    </rPh>
    <rPh sb="2" eb="4">
      <t>タイケイ</t>
    </rPh>
    <phoneticPr fontId="3"/>
  </si>
  <si>
    <t>上</t>
    <rPh sb="0" eb="1">
      <t>ジョウ</t>
    </rPh>
    <phoneticPr fontId="3"/>
  </si>
  <si>
    <t>備考</t>
    <rPh sb="0" eb="2">
      <t>ビコウ</t>
    </rPh>
    <phoneticPr fontId="3"/>
  </si>
  <si>
    <t>水稲</t>
    <rPh sb="0" eb="2">
      <t>スイトウ</t>
    </rPh>
    <phoneticPr fontId="3"/>
  </si>
  <si>
    <t>作業内容</t>
    <rPh sb="0" eb="2">
      <t>サギョウ</t>
    </rPh>
    <rPh sb="2" eb="4">
      <t>ナイヨウ</t>
    </rPh>
    <phoneticPr fontId="3"/>
  </si>
  <si>
    <t>区分</t>
    <rPh sb="0" eb="2">
      <t>クブン</t>
    </rPh>
    <phoneticPr fontId="3"/>
  </si>
  <si>
    <t>計</t>
    <rPh sb="0" eb="1">
      <t>ケイ</t>
    </rPh>
    <phoneticPr fontId="3"/>
  </si>
  <si>
    <t>作業負担面積の試算</t>
    <rPh sb="0" eb="2">
      <t>サギョウ</t>
    </rPh>
    <rPh sb="2" eb="4">
      <t>フタン</t>
    </rPh>
    <rPh sb="4" eb="6">
      <t>メンセキ</t>
    </rPh>
    <rPh sb="7" eb="9">
      <t>シサン</t>
    </rPh>
    <phoneticPr fontId="3"/>
  </si>
  <si>
    <t>作業機名</t>
    <rPh sb="0" eb="2">
      <t>サギョウ</t>
    </rPh>
    <rPh sb="2" eb="3">
      <t>キ</t>
    </rPh>
    <rPh sb="3" eb="4">
      <t>メイ</t>
    </rPh>
    <phoneticPr fontId="3"/>
  </si>
  <si>
    <t>作業能率・面積当たり作業時間等</t>
    <rPh sb="0" eb="2">
      <t>サギョウ</t>
    </rPh>
    <rPh sb="2" eb="4">
      <t>ノウリツ</t>
    </rPh>
    <rPh sb="5" eb="7">
      <t>メンセキ</t>
    </rPh>
    <rPh sb="7" eb="8">
      <t>ア</t>
    </rPh>
    <rPh sb="10" eb="12">
      <t>サギョウ</t>
    </rPh>
    <rPh sb="12" eb="15">
      <t>ジカントウ</t>
    </rPh>
    <phoneticPr fontId="3"/>
  </si>
  <si>
    <t>作業幅</t>
    <rPh sb="0" eb="2">
      <t>サギョウ</t>
    </rPh>
    <rPh sb="2" eb="3">
      <t>ハバ</t>
    </rPh>
    <phoneticPr fontId="3"/>
  </si>
  <si>
    <t>1日当たりほ場作業時間・量等</t>
    <rPh sb="1" eb="2">
      <t>ニチ</t>
    </rPh>
    <rPh sb="2" eb="3">
      <t>ア</t>
    </rPh>
    <rPh sb="6" eb="7">
      <t>ジョウ</t>
    </rPh>
    <rPh sb="7" eb="9">
      <t>サギョウ</t>
    </rPh>
    <rPh sb="9" eb="11">
      <t>ジカン</t>
    </rPh>
    <rPh sb="12" eb="13">
      <t>リョウ</t>
    </rPh>
    <rPh sb="13" eb="14">
      <t>トウ</t>
    </rPh>
    <phoneticPr fontId="3"/>
  </si>
  <si>
    <t>作業期間及び可能日数</t>
    <rPh sb="0" eb="2">
      <t>サギョウ</t>
    </rPh>
    <rPh sb="2" eb="4">
      <t>キカン</t>
    </rPh>
    <rPh sb="4" eb="5">
      <t>オヨ</t>
    </rPh>
    <rPh sb="6" eb="8">
      <t>カノウ</t>
    </rPh>
    <rPh sb="8" eb="10">
      <t>ニッスウ</t>
    </rPh>
    <phoneticPr fontId="3"/>
  </si>
  <si>
    <t>日数</t>
    <rPh sb="0" eb="2">
      <t>ニッスウ</t>
    </rPh>
    <phoneticPr fontId="3"/>
  </si>
  <si>
    <t>作業
回数</t>
    <rPh sb="0" eb="2">
      <t>サギョウ</t>
    </rPh>
    <rPh sb="3" eb="5">
      <t>カイスウ</t>
    </rPh>
    <phoneticPr fontId="3"/>
  </si>
  <si>
    <t>負担
面積</t>
    <rPh sb="0" eb="2">
      <t>フタン</t>
    </rPh>
    <rPh sb="3" eb="5">
      <t>メンセキ</t>
    </rPh>
    <phoneticPr fontId="3"/>
  </si>
  <si>
    <t>必要
台数</t>
    <rPh sb="0" eb="2">
      <t>ヒツヨウ</t>
    </rPh>
    <rPh sb="3" eb="5">
      <t>ダイスウ</t>
    </rPh>
    <phoneticPr fontId="3"/>
  </si>
  <si>
    <t>既存
台数</t>
    <rPh sb="0" eb="2">
      <t>キゾン</t>
    </rPh>
    <rPh sb="3" eb="5">
      <t>ダイスウ</t>
    </rPh>
    <phoneticPr fontId="3"/>
  </si>
  <si>
    <t>導入
台数</t>
    <rPh sb="0" eb="2">
      <t>ドウニュウ</t>
    </rPh>
    <rPh sb="3" eb="5">
      <t>ダイスウ</t>
    </rPh>
    <phoneticPr fontId="3"/>
  </si>
  <si>
    <t>期間</t>
    <rPh sb="0" eb="2">
      <t>キカン</t>
    </rPh>
    <phoneticPr fontId="3"/>
  </si>
  <si>
    <t>作業
速度</t>
    <rPh sb="0" eb="2">
      <t>サギョウ</t>
    </rPh>
    <rPh sb="3" eb="5">
      <t>ソクド</t>
    </rPh>
    <phoneticPr fontId="3"/>
  </si>
  <si>
    <t>理論
作業量</t>
    <rPh sb="0" eb="2">
      <t>リロン</t>
    </rPh>
    <rPh sb="3" eb="5">
      <t>サギョウ</t>
    </rPh>
    <rPh sb="5" eb="6">
      <t>リョウ</t>
    </rPh>
    <phoneticPr fontId="3"/>
  </si>
  <si>
    <t>作業
効率</t>
    <rPh sb="0" eb="2">
      <t>サギョウ</t>
    </rPh>
    <rPh sb="3" eb="5">
      <t>コウリツ</t>
    </rPh>
    <phoneticPr fontId="3"/>
  </si>
  <si>
    <t>時間当たり
作業量</t>
    <rPh sb="0" eb="2">
      <t>ジカン</t>
    </rPh>
    <rPh sb="2" eb="3">
      <t>ア</t>
    </rPh>
    <rPh sb="6" eb="8">
      <t>サギョウ</t>
    </rPh>
    <rPh sb="8" eb="9">
      <t>リョウ</t>
    </rPh>
    <phoneticPr fontId="3"/>
  </si>
  <si>
    <t>ha当たり
作業時間</t>
    <rPh sb="2" eb="3">
      <t>ア</t>
    </rPh>
    <rPh sb="6" eb="8">
      <t>サギョウ</t>
    </rPh>
    <rPh sb="8" eb="10">
      <t>ジカン</t>
    </rPh>
    <phoneticPr fontId="3"/>
  </si>
  <si>
    <t>作業
時間</t>
    <rPh sb="0" eb="2">
      <t>サギョウ</t>
    </rPh>
    <rPh sb="3" eb="5">
      <t>ジカン</t>
    </rPh>
    <phoneticPr fontId="3"/>
  </si>
  <si>
    <t>実作業
率</t>
    <rPh sb="0" eb="1">
      <t>ジツ</t>
    </rPh>
    <rPh sb="1" eb="3">
      <t>サギョウ</t>
    </rPh>
    <rPh sb="4" eb="5">
      <t>リツ</t>
    </rPh>
    <phoneticPr fontId="3"/>
  </si>
  <si>
    <t>実作業
時間</t>
    <rPh sb="0" eb="1">
      <t>ジツ</t>
    </rPh>
    <rPh sb="1" eb="3">
      <t>サギョウ</t>
    </rPh>
    <rPh sb="4" eb="6">
      <t>ジカン</t>
    </rPh>
    <phoneticPr fontId="3"/>
  </si>
  <si>
    <t>ほ場
作業量</t>
    <rPh sb="1" eb="2">
      <t>ジョウ</t>
    </rPh>
    <rPh sb="3" eb="5">
      <t>サギョウ</t>
    </rPh>
    <rPh sb="5" eb="6">
      <t>リョウ</t>
    </rPh>
    <phoneticPr fontId="3"/>
  </si>
  <si>
    <t>可能
日数率</t>
    <rPh sb="0" eb="2">
      <t>カノウ</t>
    </rPh>
    <rPh sb="3" eb="5">
      <t>ニッスウ</t>
    </rPh>
    <rPh sb="5" eb="6">
      <t>リツ</t>
    </rPh>
    <phoneticPr fontId="3"/>
  </si>
  <si>
    <t>可能
日数</t>
    <rPh sb="0" eb="2">
      <t>カノウ</t>
    </rPh>
    <rPh sb="3" eb="5">
      <t>ニッスウ</t>
    </rPh>
    <phoneticPr fontId="3"/>
  </si>
  <si>
    <t>ha/日</t>
    <rPh sb="3" eb="4">
      <t>ニチ</t>
    </rPh>
    <phoneticPr fontId="3"/>
  </si>
  <si>
    <t>日</t>
    <rPh sb="0" eb="1">
      <t>ニチ</t>
    </rPh>
    <phoneticPr fontId="3"/>
  </si>
  <si>
    <t>回</t>
    <rPh sb="0" eb="1">
      <t>カイ</t>
    </rPh>
    <phoneticPr fontId="3"/>
  </si>
  <si>
    <t>台</t>
    <rPh sb="0" eb="1">
      <t>ダイ</t>
    </rPh>
    <phoneticPr fontId="3"/>
  </si>
  <si>
    <t>麦作</t>
    <rPh sb="0" eb="1">
      <t>ムギ</t>
    </rPh>
    <rPh sb="1" eb="2">
      <t>サク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</si>
  <si>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</si>
  <si>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</si>
  <si>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</si>
  <si>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</si>
  <si>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</si>
  <si>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</si>
  <si>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</si>
  <si>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</si>
  <si>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</si>
  <si>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</si>
  <si>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</si>
  <si>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</si>
  <si>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</si>
  <si>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</si>
  <si>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</si>
  <si>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</si>
  <si>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</si>
  <si>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</si>
  <si>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①　カタログ数値</t>
    <rPh sb="6" eb="8">
      <t>スウチ</t>
    </rPh>
    <phoneticPr fontId="3"/>
  </si>
  <si>
    <t>③　①×②÷10</t>
    <phoneticPr fontId="3"/>
  </si>
  <si>
    <t>⑤　③×④</t>
    <phoneticPr fontId="3"/>
  </si>
  <si>
    <t>⑥　１÷⑤（⑤の逆数）</t>
    <rPh sb="8" eb="10">
      <t>ギャクスウ</t>
    </rPh>
    <phoneticPr fontId="3"/>
  </si>
  <si>
    <t>⑦　計画作業期間における作業可能時間（1日当たりの作業時間）</t>
    <rPh sb="2" eb="4">
      <t>ケイカク</t>
    </rPh>
    <rPh sb="4" eb="6">
      <t>サギョウ</t>
    </rPh>
    <rPh sb="6" eb="8">
      <t>キカン</t>
    </rPh>
    <rPh sb="12" eb="14">
      <t>サギョウ</t>
    </rPh>
    <rPh sb="14" eb="16">
      <t>カノウ</t>
    </rPh>
    <rPh sb="16" eb="18">
      <t>ジカン</t>
    </rPh>
    <rPh sb="20" eb="21">
      <t>ニチ</t>
    </rPh>
    <rPh sb="21" eb="22">
      <t>ア</t>
    </rPh>
    <rPh sb="25" eb="27">
      <t>サギョウ</t>
    </rPh>
    <rPh sb="27" eb="29">
      <t>ジカン</t>
    </rPh>
    <phoneticPr fontId="3"/>
  </si>
  <si>
    <t>⑨　⑦×⑧</t>
    <phoneticPr fontId="3"/>
  </si>
  <si>
    <t>⑩　⑤×⑨</t>
    <phoneticPr fontId="3"/>
  </si>
  <si>
    <t>⑭　⑫×⑬</t>
    <phoneticPr fontId="3"/>
  </si>
  <si>
    <t>⑰　当該機械の計画面積</t>
    <rPh sb="2" eb="4">
      <t>トウガイ</t>
    </rPh>
    <rPh sb="4" eb="6">
      <t>キカイ</t>
    </rPh>
    <rPh sb="7" eb="9">
      <t>ケイカク</t>
    </rPh>
    <rPh sb="9" eb="11">
      <t>メンセキ</t>
    </rPh>
    <phoneticPr fontId="3"/>
  </si>
  <si>
    <t>10/1～10/10</t>
    <phoneticPr fontId="3"/>
  </si>
  <si>
    <t>10/11～10/20</t>
    <phoneticPr fontId="3"/>
  </si>
  <si>
    <t>10/21～10/31</t>
    <phoneticPr fontId="3"/>
  </si>
  <si>
    <t>麦</t>
    <rPh sb="0" eb="1">
      <t>ムギ</t>
    </rPh>
    <phoneticPr fontId="3"/>
  </si>
  <si>
    <t>作業名</t>
    <rPh sb="0" eb="2">
      <t>サギョウ</t>
    </rPh>
    <rPh sb="2" eb="3">
      <t>メイ</t>
    </rPh>
    <phoneticPr fontId="3"/>
  </si>
  <si>
    <t>6/1～6/10</t>
    <phoneticPr fontId="3"/>
  </si>
  <si>
    <t>6/11～6/20</t>
    <phoneticPr fontId="3"/>
  </si>
  <si>
    <t>6/21～6/30</t>
    <phoneticPr fontId="3"/>
  </si>
  <si>
    <t>代かき</t>
    <rPh sb="0" eb="1">
      <t>シロ</t>
    </rPh>
    <phoneticPr fontId="3"/>
  </si>
  <si>
    <t>負担面積合計</t>
    <rPh sb="0" eb="2">
      <t>フタン</t>
    </rPh>
    <rPh sb="2" eb="4">
      <t>メンセキ</t>
    </rPh>
    <rPh sb="4" eb="6">
      <t>ゴウケイ</t>
    </rPh>
    <phoneticPr fontId="3"/>
  </si>
  <si>
    <t>11/1～11/10</t>
    <phoneticPr fontId="3"/>
  </si>
  <si>
    <t>11/11～11/20</t>
    <phoneticPr fontId="3"/>
  </si>
  <si>
    <t>11/21～11/30</t>
    <phoneticPr fontId="3"/>
  </si>
  <si>
    <t>播種</t>
    <rPh sb="0" eb="2">
      <t>ハシュ</t>
    </rPh>
    <phoneticPr fontId="3"/>
  </si>
  <si>
    <t>m</t>
    <phoneticPr fontId="3"/>
  </si>
  <si>
    <t>km/h</t>
    <phoneticPr fontId="3"/>
  </si>
  <si>
    <t>ha/h</t>
    <phoneticPr fontId="3"/>
  </si>
  <si>
    <t>%</t>
    <phoneticPr fontId="3"/>
  </si>
  <si>
    <t>h/ha</t>
    <phoneticPr fontId="3"/>
  </si>
  <si>
    <t>h</t>
    <phoneticPr fontId="3"/>
  </si>
  <si>
    <t>ha</t>
    <phoneticPr fontId="3"/>
  </si>
  <si>
    <t>ｈａ</t>
    <phoneticPr fontId="3"/>
  </si>
  <si>
    <t>トラクター</t>
    <phoneticPr fontId="3"/>
  </si>
  <si>
    <t>コンバイン</t>
    <phoneticPr fontId="3"/>
  </si>
  <si>
    <t>農事組合法人○○</t>
    <rPh sb="0" eb="2">
      <t>ノウジ</t>
    </rPh>
    <rPh sb="2" eb="4">
      <t>クミアイ</t>
    </rPh>
    <rPh sb="4" eb="6">
      <t>ホウジン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</si>
  <si>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</si>
  <si>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</si>
  <si>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</si>
  <si>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</si>
  <si>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</si>
  <si>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</si>
  <si>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</si>
  <si>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</si>
  <si>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</si>
  <si>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中</t>
    <rPh sb="0" eb="1">
      <t>ナカ</t>
    </rPh>
    <phoneticPr fontId="3"/>
  </si>
  <si>
    <t>下</t>
    <rPh sb="0" eb="1">
      <t>シタ</t>
    </rPh>
    <phoneticPr fontId="3"/>
  </si>
  <si>
    <t>作物名</t>
    <rPh sb="0" eb="2">
      <t>サクモツ</t>
    </rPh>
    <rPh sb="2" eb="3">
      <t>メイ</t>
    </rPh>
    <phoneticPr fontId="3"/>
  </si>
  <si>
    <t>使用機械名</t>
    <rPh sb="0" eb="2">
      <t>シヨウ</t>
    </rPh>
    <rPh sb="2" eb="4">
      <t>キカイ</t>
    </rPh>
    <rPh sb="4" eb="5">
      <t>メイ</t>
    </rPh>
    <phoneticPr fontId="3"/>
  </si>
  <si>
    <t>刈取り</t>
    <rPh sb="0" eb="2">
      <t>カリト</t>
    </rPh>
    <phoneticPr fontId="3"/>
  </si>
  <si>
    <t>利用面積
（ha）</t>
    <rPh sb="0" eb="2">
      <t>リヨウ</t>
    </rPh>
    <rPh sb="2" eb="4">
      <t>メンセキ</t>
    </rPh>
    <phoneticPr fontId="3"/>
  </si>
  <si>
    <t>麦</t>
    <rPh sb="0" eb="1">
      <t>ムギ</t>
    </rPh>
    <phoneticPr fontId="3"/>
  </si>
  <si>
    <t>田植</t>
    <rPh sb="0" eb="2">
      <t>タウエ</t>
    </rPh>
    <phoneticPr fontId="3"/>
  </si>
  <si>
    <t>大豆</t>
    <rPh sb="0" eb="2">
      <t>ダイズ</t>
    </rPh>
    <phoneticPr fontId="3"/>
  </si>
  <si>
    <t>事業主体：</t>
    <rPh sb="0" eb="2">
      <t>ジギョウ</t>
    </rPh>
    <rPh sb="2" eb="4">
      <t>シュタイ</t>
    </rPh>
    <phoneticPr fontId="3"/>
  </si>
  <si>
    <t>農事組合法人○○</t>
    <rPh sb="0" eb="2">
      <t>ノウジ</t>
    </rPh>
    <rPh sb="2" eb="4">
      <t>クミアイ</t>
    </rPh>
    <rPh sb="4" eb="6">
      <t>ホウジン</t>
    </rPh>
    <phoneticPr fontId="3"/>
  </si>
  <si>
    <t>耕起</t>
    <rPh sb="0" eb="2">
      <t>コウキ</t>
    </rPh>
    <phoneticPr fontId="3"/>
  </si>
  <si>
    <t>5/11～5/20</t>
    <phoneticPr fontId="3"/>
  </si>
  <si>
    <t>5/21～5/31</t>
    <phoneticPr fontId="3"/>
  </si>
  <si>
    <t>麦</t>
    <rPh sb="0" eb="1">
      <t>ムギ</t>
    </rPh>
    <phoneticPr fontId="3"/>
  </si>
  <si>
    <t>(①×②÷10)</t>
    <phoneticPr fontId="3"/>
  </si>
  <si>
    <t>（③×④）</t>
    <phoneticPr fontId="3"/>
  </si>
  <si>
    <t>（１÷⑤）</t>
    <phoneticPr fontId="3"/>
  </si>
  <si>
    <t>（⑦×⑧）</t>
    <phoneticPr fontId="3"/>
  </si>
  <si>
    <t>（⑤×⑨）</t>
    <phoneticPr fontId="3"/>
  </si>
  <si>
    <t>（⑫×⑬）</t>
    <phoneticPr fontId="3"/>
  </si>
  <si>
    <t>（⑩×⑭÷⑮）</t>
    <phoneticPr fontId="3"/>
  </si>
  <si>
    <t>（⑰÷⑯）</t>
    <phoneticPr fontId="3"/>
  </si>
  <si>
    <t>カタログ</t>
    <phoneticPr fontId="3"/>
  </si>
  <si>
    <t>てびき</t>
    <phoneticPr fontId="3"/>
  </si>
  <si>
    <t>（ヤツマー　６条刈コンバイン（型番：ＹＭ40））</t>
    <rPh sb="7" eb="8">
      <t>ジョウ</t>
    </rPh>
    <rPh sb="8" eb="9">
      <t>ガ</t>
    </rPh>
    <rPh sb="15" eb="17">
      <t>カタバン</t>
    </rPh>
    <phoneticPr fontId="3"/>
  </si>
  <si>
    <t>水稲</t>
    <rPh sb="0" eb="2">
      <t>スイトウ</t>
    </rPh>
    <phoneticPr fontId="3"/>
  </si>
  <si>
    <t>5/11～5/20</t>
    <phoneticPr fontId="3"/>
  </si>
  <si>
    <t>トラクター
（65ｐｓ）</t>
    <phoneticPr fontId="3"/>
  </si>
  <si>
    <t>田植機
（４条植）</t>
    <rPh sb="0" eb="3">
      <t>タウエキ</t>
    </rPh>
    <rPh sb="6" eb="7">
      <t>ジョウ</t>
    </rPh>
    <rPh sb="7" eb="8">
      <t>ウ</t>
    </rPh>
    <phoneticPr fontId="3"/>
  </si>
  <si>
    <t>田植機</t>
    <rPh sb="0" eb="3">
      <t>タウエキ</t>
    </rPh>
    <phoneticPr fontId="3"/>
  </si>
  <si>
    <t>田植</t>
    <rPh sb="0" eb="2">
      <t>タウ</t>
    </rPh>
    <phoneticPr fontId="3"/>
  </si>
  <si>
    <t>刈取</t>
    <rPh sb="0" eb="2">
      <t>カリト</t>
    </rPh>
    <phoneticPr fontId="3"/>
  </si>
  <si>
    <t>（クポタ　６条植え田植機（型番：ＫＴ60））</t>
    <rPh sb="6" eb="7">
      <t>ジョウ</t>
    </rPh>
    <rPh sb="7" eb="8">
      <t>ウ</t>
    </rPh>
    <rPh sb="9" eb="12">
      <t>タウエキ</t>
    </rPh>
    <rPh sb="13" eb="15">
      <t>カタバン</t>
    </rPh>
    <phoneticPr fontId="3"/>
  </si>
  <si>
    <t>5/1～5/10</t>
    <phoneticPr fontId="3"/>
  </si>
  <si>
    <t>（ヤツマー　トラクター65ps（型番：YEX65）、ニフロ　ロータリー　2200mm（型番：NＲ2200））</t>
    <rPh sb="16" eb="17">
      <t>カタ</t>
    </rPh>
    <rPh sb="17" eb="18">
      <t>バン</t>
    </rPh>
    <rPh sb="43" eb="45">
      <t>カタバン</t>
    </rPh>
    <phoneticPr fontId="3"/>
  </si>
  <si>
    <t>計画
面積
（延面積）</t>
    <rPh sb="0" eb="2">
      <t>ケイカク</t>
    </rPh>
    <rPh sb="3" eb="5">
      <t>メンセキ</t>
    </rPh>
    <rPh sb="7" eb="8">
      <t>ノ</t>
    </rPh>
    <rPh sb="8" eb="10">
      <t>メンセキ</t>
    </rPh>
    <phoneticPr fontId="3"/>
  </si>
  <si>
    <t>代かき</t>
    <rPh sb="0" eb="1">
      <t>シロ</t>
    </rPh>
    <phoneticPr fontId="7"/>
  </si>
  <si>
    <t>播種</t>
    <rPh sb="0" eb="2">
      <t>ハシュ</t>
    </rPh>
    <phoneticPr fontId="7"/>
  </si>
  <si>
    <t>6/21～6/30</t>
    <phoneticPr fontId="3"/>
  </si>
  <si>
    <t>コンバイン
（６条刈・
刈幅2.0m）</t>
    <rPh sb="8" eb="9">
      <t>ジョウ</t>
    </rPh>
    <rPh sb="9" eb="10">
      <t>カ</t>
    </rPh>
    <rPh sb="12" eb="13">
      <t>カ</t>
    </rPh>
    <rPh sb="13" eb="14">
      <t>ハバ</t>
    </rPh>
    <phoneticPr fontId="3"/>
  </si>
  <si>
    <t>３月</t>
    <rPh sb="1" eb="2">
      <t>ガツ</t>
    </rPh>
    <phoneticPr fontId="3"/>
  </si>
  <si>
    <t>２月</t>
    <rPh sb="1" eb="2">
      <t>ガツ</t>
    </rPh>
    <phoneticPr fontId="3"/>
  </si>
  <si>
    <t>１月</t>
    <rPh sb="1" eb="2">
      <t>ガツ</t>
    </rPh>
    <phoneticPr fontId="3"/>
  </si>
  <si>
    <t>利用計画</t>
    <rPh sb="0" eb="2">
      <t>リヨウ</t>
    </rPh>
    <rPh sb="2" eb="4">
      <t>ケイカク</t>
    </rPh>
    <phoneticPr fontId="7"/>
  </si>
  <si>
    <t>5/21～6/10</t>
    <phoneticPr fontId="3"/>
  </si>
  <si>
    <t>10/11～11/10</t>
    <phoneticPr fontId="3"/>
  </si>
  <si>
    <t>11/11～11/30</t>
    <phoneticPr fontId="3"/>
  </si>
  <si>
    <t>a</t>
    <phoneticPr fontId="3"/>
  </si>
  <si>
    <t>b</t>
    <phoneticPr fontId="3"/>
  </si>
  <si>
    <t>a*b</t>
    <phoneticPr fontId="3"/>
  </si>
  <si>
    <t>加重平均</t>
    <rPh sb="0" eb="2">
      <t>カジュウ</t>
    </rPh>
    <rPh sb="2" eb="4">
      <t>ヘイキン</t>
    </rPh>
    <phoneticPr fontId="3"/>
  </si>
  <si>
    <t>大豆</t>
    <rPh sb="0" eb="2">
      <t>ダイズ</t>
    </rPh>
    <phoneticPr fontId="7"/>
  </si>
  <si>
    <t>5/1～5/20</t>
    <phoneticPr fontId="3"/>
  </si>
  <si>
    <t>6/21～6/25</t>
    <phoneticPr fontId="3"/>
  </si>
  <si>
    <t>6/1～6/5</t>
    <phoneticPr fontId="3"/>
  </si>
  <si>
    <t>表２　農業用機械施設等の利用計画</t>
    <rPh sb="0" eb="1">
      <t>ヒョウ</t>
    </rPh>
    <rPh sb="3" eb="6">
      <t>ノウギョウヨウ</t>
    </rPh>
    <rPh sb="6" eb="8">
      <t>キカイ</t>
    </rPh>
    <rPh sb="8" eb="10">
      <t>シセツ</t>
    </rPh>
    <rPh sb="10" eb="11">
      <t>トウ</t>
    </rPh>
    <rPh sb="12" eb="14">
      <t>リヨウ</t>
    </rPh>
    <rPh sb="14" eb="16">
      <t>ケイカク</t>
    </rPh>
    <phoneticPr fontId="3"/>
  </si>
  <si>
    <t>栽培面積(R〇年)</t>
    <rPh sb="0" eb="2">
      <t>サイバイ</t>
    </rPh>
    <rPh sb="2" eb="4">
      <t>メンセキ</t>
    </rPh>
    <rPh sb="7" eb="8">
      <t>ネン</t>
    </rPh>
    <phoneticPr fontId="3"/>
  </si>
  <si>
    <t>栽培面積(R□年)</t>
    <rPh sb="0" eb="2">
      <t>サイバイ</t>
    </rPh>
    <rPh sb="2" eb="4">
      <t>メンセキ</t>
    </rPh>
    <rPh sb="7" eb="8">
      <t>ネン</t>
    </rPh>
    <phoneticPr fontId="3"/>
  </si>
  <si>
    <t>経営面積(R〇年)</t>
    <rPh sb="0" eb="2">
      <t>ケイエイ</t>
    </rPh>
    <rPh sb="2" eb="4">
      <t>メンセキ</t>
    </rPh>
    <rPh sb="7" eb="8">
      <t>ネン</t>
    </rPh>
    <phoneticPr fontId="3"/>
  </si>
  <si>
    <t>経営面積(R□年)</t>
    <rPh sb="0" eb="2">
      <t>ケイエイ</t>
    </rPh>
    <rPh sb="2" eb="4">
      <t>メンセキ</t>
    </rPh>
    <rPh sb="7" eb="8">
      <t>ネン</t>
    </rPh>
    <phoneticPr fontId="3"/>
  </si>
  <si>
    <t>令和○年度　○○事業</t>
    <rPh sb="0" eb="2">
      <t>レイワ</t>
    </rPh>
    <rPh sb="3" eb="5">
      <t>ネンド</t>
    </rPh>
    <rPh sb="8" eb="10">
      <t>ジギョウ</t>
    </rPh>
    <phoneticPr fontId="3"/>
  </si>
  <si>
    <t>⑪　計画作業期間における月別・旬別</t>
    <rPh sb="2" eb="4">
      <t>ケイカク</t>
    </rPh>
    <rPh sb="4" eb="6">
      <t>サギョウ</t>
    </rPh>
    <rPh sb="6" eb="8">
      <t>キカン</t>
    </rPh>
    <rPh sb="12" eb="14">
      <t>ツキベツ</t>
    </rPh>
    <rPh sb="15" eb="16">
      <t>ジュン</t>
    </rPh>
    <rPh sb="16" eb="17">
      <t>ベツ</t>
    </rPh>
    <phoneticPr fontId="3"/>
  </si>
  <si>
    <t>⑫　計画作業期間（旬別毎）における作業日数</t>
    <rPh sb="2" eb="4">
      <t>ケイカク</t>
    </rPh>
    <rPh sb="4" eb="6">
      <t>サギョウ</t>
    </rPh>
    <rPh sb="6" eb="8">
      <t>キカン</t>
    </rPh>
    <rPh sb="9" eb="10">
      <t>ジュン</t>
    </rPh>
    <rPh sb="10" eb="11">
      <t>ベツ</t>
    </rPh>
    <rPh sb="11" eb="12">
      <t>ゴト</t>
    </rPh>
    <rPh sb="17" eb="19">
      <t>サギョウ</t>
    </rPh>
    <rPh sb="19" eb="21">
      <t>ニッスウ</t>
    </rPh>
    <phoneticPr fontId="3"/>
  </si>
  <si>
    <t>⑯　⑩×⑭÷⑮</t>
    <phoneticPr fontId="3"/>
  </si>
  <si>
    <t>⑱　⑰÷⑯</t>
    <phoneticPr fontId="3"/>
  </si>
  <si>
    <t>②　標準作業速度（トラクター６５ps）　「農業機械化のてびき」　</t>
    <rPh sb="21" eb="23">
      <t>ノウギョウ</t>
    </rPh>
    <rPh sb="23" eb="25">
      <t>キカイ</t>
    </rPh>
    <rPh sb="25" eb="26">
      <t>カ</t>
    </rPh>
    <phoneticPr fontId="3"/>
  </si>
  <si>
    <t>④　ほ場作業効率（標準）　「農業機械化のてびき」　</t>
    <phoneticPr fontId="3"/>
  </si>
  <si>
    <t>⑧　計画作業期間における実作業率　「農業機械化のてびき」　</t>
    <rPh sb="2" eb="4">
      <t>ケイカク</t>
    </rPh>
    <rPh sb="4" eb="6">
      <t>サギョウ</t>
    </rPh>
    <rPh sb="6" eb="8">
      <t>キカン</t>
    </rPh>
    <rPh sb="12" eb="13">
      <t>ジツ</t>
    </rPh>
    <rPh sb="13" eb="15">
      <t>サギョウ</t>
    </rPh>
    <rPh sb="15" eb="16">
      <t>リツ</t>
    </rPh>
    <phoneticPr fontId="3"/>
  </si>
  <si>
    <t>⑬　作業類別の旬別平均作業可能日数率 　「農業機械化のてびき」　</t>
    <rPh sb="2" eb="4">
      <t>サギョウ</t>
    </rPh>
    <rPh sb="4" eb="6">
      <t>ルイベツ</t>
    </rPh>
    <rPh sb="7" eb="8">
      <t>シュン</t>
    </rPh>
    <rPh sb="8" eb="9">
      <t>ベツ</t>
    </rPh>
    <rPh sb="9" eb="11">
      <t>ヘイキン</t>
    </rPh>
    <rPh sb="11" eb="13">
      <t>サギョウ</t>
    </rPh>
    <rPh sb="13" eb="15">
      <t>カノウ</t>
    </rPh>
    <rPh sb="15" eb="17">
      <t>ニッスウ</t>
    </rPh>
    <rPh sb="17" eb="18">
      <t>リツ</t>
    </rPh>
    <phoneticPr fontId="3"/>
  </si>
  <si>
    <t>⑮　計画面積を作業するための所要機械利用回数　「農業機械化のてびき」　</t>
    <rPh sb="2" eb="4">
      <t>ケイカク</t>
    </rPh>
    <rPh sb="4" eb="6">
      <t>メンセキ</t>
    </rPh>
    <rPh sb="7" eb="9">
      <t>サギョウ</t>
    </rPh>
    <rPh sb="14" eb="16">
      <t>ショヨウ</t>
    </rPh>
    <rPh sb="16" eb="18">
      <t>キカイ</t>
    </rPh>
    <rPh sb="18" eb="20">
      <t>リヨウ</t>
    </rPh>
    <rPh sb="20" eb="22">
      <t>カイスウ</t>
    </rPh>
    <phoneticPr fontId="3"/>
  </si>
  <si>
    <t>②　標準作業速度（トラクター６５ps）　「農業機械化のてびき」　</t>
    <phoneticPr fontId="3"/>
  </si>
  <si>
    <t>④　ほ場作業効率（標準）　「農業機械化のてびき」　　</t>
    <phoneticPr fontId="3"/>
  </si>
  <si>
    <t>②　標準作業速度（６条植え田植機）　「農業機械化のてびき」　</t>
    <rPh sb="19" eb="21">
      <t>ノウギョウ</t>
    </rPh>
    <rPh sb="21" eb="23">
      <t>キカイ</t>
    </rPh>
    <rPh sb="23" eb="24">
      <t>カ</t>
    </rPh>
    <phoneticPr fontId="3"/>
  </si>
  <si>
    <t>②　標準作業速度（６条刈コンバイン）　「農業機械化のてびき」　</t>
    <rPh sb="20" eb="22">
      <t>ノウギョウ</t>
    </rPh>
    <rPh sb="22" eb="24">
      <t>キカイ</t>
    </rPh>
    <rPh sb="24" eb="2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</si>
</sst>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0.0;&quot;△ &quot;0.0"/>
    <numFmt numFmtId="178" formatCode="#,##0.00;&quot;△ &quot;#,##0.00"/>
    <numFmt numFmtId="179" formatCode="0.00_ "/>
    <numFmt numFmtId="180" formatCode="0.00;&quot;△ &quot;0.00"/>
    <numFmt numFmtId="181" formatCode="0.0_ "/>
    <numFmt numFmtId="182" formatCode="#,##0.0;[Red]\-#,##0.0"/>
    <numFmt numFmtId="183" formatCode="#,##0.000;&quot;△ &quot;#,##0.000"/>
    <numFmt numFmtId="184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" xfId="0" applyNumberFormat="1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2" xfId="0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8" fontId="2" fillId="0" borderId="2" xfId="0" applyNumberFormat="1" applyFont="1" applyBorder="1">
      <alignment vertical="center"/>
    </xf>
    <xf numFmtId="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NumberFormat="1" applyFont="1" applyBorder="1">
      <alignment vertical="center"/>
    </xf>
    <xf numFmtId="0" fontId="2" fillId="0" borderId="2" xfId="0" applyNumberFormat="1" applyFont="1" applyBorder="1" applyAlignment="1">
      <alignment vertical="center" shrinkToFit="1"/>
    </xf>
    <xf numFmtId="178" fontId="2" fillId="0" borderId="1" xfId="0" applyNumberFormat="1" applyFont="1" applyBorder="1">
      <alignment vertical="center"/>
    </xf>
    <xf numFmtId="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vertical="center" shrinkToFit="1"/>
    </xf>
    <xf numFmtId="178" fontId="2" fillId="0" borderId="4" xfId="0" applyNumberFormat="1" applyFont="1" applyBorder="1">
      <alignment vertical="center"/>
    </xf>
    <xf numFmtId="9" fontId="2" fillId="0" borderId="4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4" fillId="0" borderId="9" xfId="0" applyNumberFormat="1" applyFont="1" applyBorder="1">
      <alignment vertical="center"/>
    </xf>
    <xf numFmtId="0" fontId="4" fillId="0" borderId="9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9" xfId="0" applyNumberFormat="1" applyFont="1" applyBorder="1" applyAlignment="1">
      <alignment vertical="center" shrinkToFit="1"/>
    </xf>
    <xf numFmtId="178" fontId="4" fillId="0" borderId="10" xfId="0" applyNumberFormat="1" applyFont="1" applyBorder="1">
      <alignment vertical="center"/>
    </xf>
    <xf numFmtId="0" fontId="4" fillId="0" borderId="10" xfId="0" applyFont="1" applyBorder="1">
      <alignment vertical="center"/>
    </xf>
    <xf numFmtId="176" fontId="4" fillId="0" borderId="10" xfId="0" applyNumberFormat="1" applyFont="1" applyBorder="1">
      <alignment vertical="center"/>
    </xf>
    <xf numFmtId="178" fontId="4" fillId="0" borderId="11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0" fontId="4" fillId="0" borderId="12" xfId="0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12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83" fontId="2" fillId="0" borderId="1" xfId="0" applyNumberFormat="1" applyFont="1" applyBorder="1">
      <alignment vertical="center"/>
    </xf>
    <xf numFmtId="183" fontId="2" fillId="0" borderId="2" xfId="0" applyNumberFormat="1" applyFont="1" applyBorder="1">
      <alignment vertical="center"/>
    </xf>
    <xf numFmtId="183" fontId="2" fillId="0" borderId="4" xfId="0" applyNumberFormat="1" applyFont="1" applyBorder="1">
      <alignment vertical="center"/>
    </xf>
    <xf numFmtId="178" fontId="2" fillId="0" borderId="13" xfId="0" applyNumberFormat="1" applyFont="1" applyBorder="1">
      <alignment vertical="center"/>
    </xf>
    <xf numFmtId="183" fontId="2" fillId="0" borderId="13" xfId="0" applyNumberFormat="1" applyFont="1" applyBorder="1">
      <alignment vertical="center"/>
    </xf>
    <xf numFmtId="9" fontId="2" fillId="0" borderId="13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NumberFormat="1" applyFont="1" applyBorder="1">
      <alignment vertical="center"/>
    </xf>
    <xf numFmtId="0" fontId="2" fillId="0" borderId="13" xfId="0" applyNumberFormat="1" applyFont="1" applyBorder="1" applyAlignment="1">
      <alignment vertical="center" shrinkToFit="1"/>
    </xf>
    <xf numFmtId="0" fontId="1" fillId="0" borderId="0" xfId="0" applyFont="1">
      <alignment vertical="center"/>
    </xf>
    <xf numFmtId="178" fontId="1" fillId="0" borderId="1" xfId="0" applyNumberFormat="1" applyFont="1" applyBorder="1">
      <alignment vertical="center"/>
    </xf>
    <xf numFmtId="183" fontId="1" fillId="0" borderId="1" xfId="0" applyNumberFormat="1" applyFont="1" applyBorder="1">
      <alignment vertical="center"/>
    </xf>
    <xf numFmtId="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>
      <alignment vertical="center"/>
    </xf>
    <xf numFmtId="178" fontId="1" fillId="0" borderId="4" xfId="0" applyNumberFormat="1" applyFont="1" applyBorder="1">
      <alignment vertical="center"/>
    </xf>
    <xf numFmtId="183" fontId="1" fillId="0" borderId="4" xfId="0" applyNumberFormat="1" applyFont="1" applyBorder="1">
      <alignment vertical="center"/>
    </xf>
    <xf numFmtId="9" fontId="1" fillId="0" borderId="4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NumberFormat="1" applyFont="1" applyBorder="1">
      <alignment vertical="center"/>
    </xf>
    <xf numFmtId="178" fontId="1" fillId="0" borderId="2" xfId="0" applyNumberFormat="1" applyFont="1" applyBorder="1">
      <alignment vertical="center"/>
    </xf>
    <xf numFmtId="183" fontId="1" fillId="0" borderId="2" xfId="0" applyNumberFormat="1" applyFont="1" applyBorder="1">
      <alignment vertical="center"/>
    </xf>
    <xf numFmtId="9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178" fontId="5" fillId="0" borderId="9" xfId="0" applyNumberFormat="1" applyFont="1" applyFill="1" applyBorder="1">
      <alignment vertical="center"/>
    </xf>
    <xf numFmtId="178" fontId="5" fillId="0" borderId="12" xfId="0" applyNumberFormat="1" applyFont="1" applyFill="1" applyBorder="1">
      <alignment vertical="center"/>
    </xf>
    <xf numFmtId="178" fontId="5" fillId="0" borderId="10" xfId="0" applyNumberFormat="1" applyFont="1" applyFill="1" applyBorder="1">
      <alignment vertical="center"/>
    </xf>
    <xf numFmtId="178" fontId="4" fillId="0" borderId="9" xfId="0" applyNumberFormat="1" applyFont="1" applyFill="1" applyBorder="1">
      <alignment vertical="center"/>
    </xf>
    <xf numFmtId="183" fontId="4" fillId="0" borderId="9" xfId="0" applyNumberFormat="1" applyFont="1" applyFill="1" applyBorder="1">
      <alignment vertical="center"/>
    </xf>
    <xf numFmtId="9" fontId="4" fillId="0" borderId="9" xfId="0" applyNumberFormat="1" applyFont="1" applyFill="1" applyBorder="1">
      <alignment vertical="center"/>
    </xf>
    <xf numFmtId="179" fontId="4" fillId="0" borderId="9" xfId="0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178" fontId="4" fillId="0" borderId="12" xfId="0" applyNumberFormat="1" applyFont="1" applyFill="1" applyBorder="1">
      <alignment vertical="center"/>
    </xf>
    <xf numFmtId="183" fontId="4" fillId="0" borderId="12" xfId="0" applyNumberFormat="1" applyFont="1" applyFill="1" applyBorder="1">
      <alignment vertical="center"/>
    </xf>
    <xf numFmtId="9" fontId="4" fillId="0" borderId="12" xfId="0" applyNumberFormat="1" applyFont="1" applyFill="1" applyBorder="1">
      <alignment vertical="center"/>
    </xf>
    <xf numFmtId="179" fontId="4" fillId="0" borderId="12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178" fontId="4" fillId="0" borderId="11" xfId="0" applyNumberFormat="1" applyFont="1" applyFill="1" applyBorder="1">
      <alignment vertical="center"/>
    </xf>
    <xf numFmtId="183" fontId="4" fillId="0" borderId="11" xfId="0" applyNumberFormat="1" applyFont="1" applyFill="1" applyBorder="1">
      <alignment vertical="center"/>
    </xf>
    <xf numFmtId="9" fontId="4" fillId="0" borderId="11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183" fontId="4" fillId="0" borderId="10" xfId="0" applyNumberFormat="1" applyFont="1" applyFill="1" applyBorder="1">
      <alignment vertical="center"/>
    </xf>
    <xf numFmtId="9" fontId="4" fillId="0" borderId="10" xfId="0" applyNumberFormat="1" applyFont="1" applyFill="1" applyBorder="1">
      <alignment vertical="center"/>
    </xf>
    <xf numFmtId="179" fontId="4" fillId="0" borderId="10" xfId="0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8" fontId="4" fillId="0" borderId="14" xfId="0" applyNumberFormat="1" applyFont="1" applyFill="1" applyBorder="1">
      <alignment vertical="center"/>
    </xf>
    <xf numFmtId="9" fontId="4" fillId="0" borderId="14" xfId="0" applyNumberFormat="1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4" fillId="0" borderId="9" xfId="0" applyNumberFormat="1" applyFont="1" applyBorder="1" applyAlignment="1">
      <alignment vertical="center"/>
    </xf>
    <xf numFmtId="180" fontId="5" fillId="0" borderId="9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80" fontId="5" fillId="0" borderId="12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80" fontId="5" fillId="0" borderId="10" xfId="0" applyNumberFormat="1" applyFont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178" fontId="1" fillId="0" borderId="4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4" fillId="0" borderId="9" xfId="2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top"/>
    </xf>
    <xf numFmtId="0" fontId="5" fillId="2" borderId="3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 shrinkToFit="1"/>
    </xf>
    <xf numFmtId="0" fontId="5" fillId="2" borderId="39" xfId="0" applyFont="1" applyFill="1" applyBorder="1" applyAlignment="1">
      <alignment horizontal="center" vertical="center" wrapText="1" shrinkToFit="1"/>
    </xf>
    <xf numFmtId="0" fontId="5" fillId="2" borderId="40" xfId="0" applyFont="1" applyFill="1" applyBorder="1" applyAlignment="1">
      <alignment horizontal="center" vertical="center" wrapText="1" shrinkToFit="1"/>
    </xf>
    <xf numFmtId="0" fontId="5" fillId="2" borderId="41" xfId="0" applyFont="1" applyFill="1" applyBorder="1" applyAlignment="1">
      <alignment horizontal="center" vertical="center" wrapText="1" shrinkToFit="1"/>
    </xf>
    <xf numFmtId="0" fontId="5" fillId="2" borderId="42" xfId="0" applyFont="1" applyFill="1" applyBorder="1" applyAlignment="1">
      <alignment horizontal="center" vertical="center" wrapText="1" shrinkToFit="1"/>
    </xf>
    <xf numFmtId="182" fontId="5" fillId="2" borderId="42" xfId="2" applyNumberFormat="1" applyFont="1" applyFill="1" applyBorder="1">
      <alignment vertical="center"/>
    </xf>
    <xf numFmtId="182" fontId="5" fillId="2" borderId="43" xfId="2" applyNumberFormat="1" applyFont="1" applyFill="1" applyBorder="1">
      <alignment vertical="center"/>
    </xf>
    <xf numFmtId="182" fontId="5" fillId="2" borderId="39" xfId="2" applyNumberFormat="1" applyFont="1" applyFill="1" applyBorder="1">
      <alignment vertical="center"/>
    </xf>
    <xf numFmtId="182" fontId="5" fillId="2" borderId="41" xfId="2" applyNumberFormat="1" applyFont="1" applyFill="1" applyBorder="1">
      <alignment vertical="center"/>
    </xf>
    <xf numFmtId="182" fontId="5" fillId="2" borderId="44" xfId="2" applyNumberFormat="1" applyFont="1" applyFill="1" applyBorder="1">
      <alignment vertical="center"/>
    </xf>
    <xf numFmtId="0" fontId="5" fillId="2" borderId="45" xfId="0" applyFont="1" applyFill="1" applyBorder="1" applyAlignment="1">
      <alignment horizontal="center" vertical="center" wrapText="1" shrinkToFit="1"/>
    </xf>
    <xf numFmtId="0" fontId="5" fillId="2" borderId="46" xfId="0" applyFont="1" applyFill="1" applyBorder="1" applyAlignment="1">
      <alignment horizontal="center" vertical="center" wrapText="1" shrinkToFit="1"/>
    </xf>
    <xf numFmtId="0" fontId="5" fillId="2" borderId="47" xfId="0" applyFont="1" applyFill="1" applyBorder="1" applyAlignment="1">
      <alignment horizontal="center" vertical="center" wrapText="1" shrinkToFit="1"/>
    </xf>
    <xf numFmtId="0" fontId="5" fillId="2" borderId="48" xfId="0" applyFont="1" applyFill="1" applyBorder="1" applyAlignment="1">
      <alignment horizontal="center" vertical="center" wrapText="1" shrinkToFit="1"/>
    </xf>
    <xf numFmtId="0" fontId="5" fillId="2" borderId="49" xfId="0" applyFont="1" applyFill="1" applyBorder="1" applyAlignment="1">
      <alignment horizontal="center" vertical="center" wrapText="1" shrinkToFit="1"/>
    </xf>
    <xf numFmtId="182" fontId="5" fillId="2" borderId="49" xfId="2" applyNumberFormat="1" applyFont="1" applyFill="1" applyBorder="1">
      <alignment vertical="center"/>
    </xf>
    <xf numFmtId="182" fontId="5" fillId="2" borderId="50" xfId="2" applyNumberFormat="1" applyFont="1" applyFill="1" applyBorder="1">
      <alignment vertical="center"/>
    </xf>
    <xf numFmtId="182" fontId="5" fillId="2" borderId="46" xfId="2" applyNumberFormat="1" applyFont="1" applyFill="1" applyBorder="1">
      <alignment vertical="center"/>
    </xf>
    <xf numFmtId="182" fontId="5" fillId="2" borderId="48" xfId="2" applyNumberFormat="1" applyFont="1" applyFill="1" applyBorder="1">
      <alignment vertical="center"/>
    </xf>
    <xf numFmtId="182" fontId="5" fillId="2" borderId="51" xfId="2" applyNumberFormat="1" applyFont="1" applyFill="1" applyBorder="1">
      <alignment vertical="center"/>
    </xf>
    <xf numFmtId="0" fontId="5" fillId="2" borderId="52" xfId="0" applyFont="1" applyFill="1" applyBorder="1" applyAlignment="1">
      <alignment horizontal="center" vertical="center" wrapText="1" shrinkToFit="1"/>
    </xf>
    <xf numFmtId="0" fontId="5" fillId="2" borderId="53" xfId="0" applyFont="1" applyFill="1" applyBorder="1" applyAlignment="1">
      <alignment horizontal="center" vertical="center" wrapText="1" shrinkToFit="1"/>
    </xf>
    <xf numFmtId="0" fontId="5" fillId="2" borderId="54" xfId="0" applyFont="1" applyFill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center" vertical="center" wrapText="1" shrinkToFit="1"/>
    </xf>
    <xf numFmtId="0" fontId="5" fillId="2" borderId="56" xfId="0" applyFont="1" applyFill="1" applyBorder="1" applyAlignment="1">
      <alignment horizontal="center" vertical="center" wrapText="1" shrinkToFit="1"/>
    </xf>
    <xf numFmtId="182" fontId="5" fillId="2" borderId="57" xfId="2" applyNumberFormat="1" applyFont="1" applyFill="1" applyBorder="1">
      <alignment vertical="center"/>
    </xf>
    <xf numFmtId="182" fontId="5" fillId="2" borderId="58" xfId="2" applyNumberFormat="1" applyFont="1" applyFill="1" applyBorder="1">
      <alignment vertical="center"/>
    </xf>
    <xf numFmtId="182" fontId="5" fillId="2" borderId="59" xfId="2" applyNumberFormat="1" applyFont="1" applyFill="1" applyBorder="1">
      <alignment vertical="center"/>
    </xf>
    <xf numFmtId="182" fontId="5" fillId="2" borderId="60" xfId="2" applyNumberFormat="1" applyFont="1" applyFill="1" applyBorder="1">
      <alignment vertical="center"/>
    </xf>
    <xf numFmtId="182" fontId="5" fillId="2" borderId="61" xfId="2" applyNumberFormat="1" applyFont="1" applyFill="1" applyBorder="1">
      <alignment vertical="center"/>
    </xf>
    <xf numFmtId="182" fontId="5" fillId="2" borderId="56" xfId="2" applyNumberFormat="1" applyFont="1" applyFill="1" applyBorder="1">
      <alignment vertical="center"/>
    </xf>
    <xf numFmtId="182" fontId="5" fillId="2" borderId="62" xfId="2" applyNumberFormat="1" applyFont="1" applyFill="1" applyBorder="1">
      <alignment vertical="center"/>
    </xf>
    <xf numFmtId="182" fontId="5" fillId="2" borderId="53" xfId="2" applyNumberFormat="1" applyFont="1" applyFill="1" applyBorder="1">
      <alignment vertical="center"/>
    </xf>
    <xf numFmtId="182" fontId="5" fillId="2" borderId="55" xfId="2" applyNumberFormat="1" applyFont="1" applyFill="1" applyBorder="1">
      <alignment vertical="center"/>
    </xf>
    <xf numFmtId="182" fontId="5" fillId="2" borderId="56" xfId="2" applyNumberFormat="1" applyFont="1" applyFill="1" applyBorder="1" applyAlignment="1">
      <alignment vertical="center" shrinkToFit="1"/>
    </xf>
    <xf numFmtId="182" fontId="5" fillId="2" borderId="63" xfId="2" applyNumberFormat="1" applyFont="1" applyFill="1" applyBorder="1">
      <alignment vertical="center"/>
    </xf>
    <xf numFmtId="0" fontId="5" fillId="2" borderId="32" xfId="0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wrapText="1" shrinkToFit="1"/>
    </xf>
    <xf numFmtId="0" fontId="5" fillId="2" borderId="34" xfId="0" applyFont="1" applyFill="1" applyBorder="1" applyAlignment="1">
      <alignment horizontal="center" vertical="center" wrapText="1" shrinkToFit="1"/>
    </xf>
    <xf numFmtId="0" fontId="5" fillId="2" borderId="35" xfId="0" applyFont="1" applyFill="1" applyBorder="1" applyAlignment="1">
      <alignment horizontal="center" vertical="center" wrapText="1" shrinkToFit="1"/>
    </xf>
    <xf numFmtId="0" fontId="5" fillId="2" borderId="33" xfId="0" applyFont="1" applyFill="1" applyBorder="1" applyAlignment="1">
      <alignment horizontal="center" vertical="center" wrapText="1" shrinkToFit="1"/>
    </xf>
    <xf numFmtId="182" fontId="5" fillId="2" borderId="64" xfId="2" applyNumberFormat="1" applyFont="1" applyFill="1" applyBorder="1">
      <alignment vertical="center"/>
    </xf>
    <xf numFmtId="182" fontId="5" fillId="2" borderId="65" xfId="2" applyNumberFormat="1" applyFont="1" applyFill="1" applyBorder="1">
      <alignment vertical="center"/>
    </xf>
    <xf numFmtId="182" fontId="5" fillId="2" borderId="66" xfId="2" applyNumberFormat="1" applyFont="1" applyFill="1" applyBorder="1">
      <alignment vertical="center"/>
    </xf>
    <xf numFmtId="182" fontId="5" fillId="2" borderId="67" xfId="2" applyNumberFormat="1" applyFont="1" applyFill="1" applyBorder="1">
      <alignment vertical="center"/>
    </xf>
    <xf numFmtId="182" fontId="5" fillId="2" borderId="64" xfId="2" applyNumberFormat="1" applyFont="1" applyFill="1" applyBorder="1" applyAlignment="1">
      <alignment vertical="center" shrinkToFit="1"/>
    </xf>
    <xf numFmtId="182" fontId="5" fillId="2" borderId="68" xfId="2" applyNumberFormat="1" applyFont="1" applyFill="1" applyBorder="1">
      <alignment vertical="center"/>
    </xf>
    <xf numFmtId="0" fontId="0" fillId="2" borderId="20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60" xfId="0" applyFill="1" applyBorder="1">
      <alignment vertical="center"/>
    </xf>
    <xf numFmtId="0" fontId="0" fillId="2" borderId="57" xfId="0" applyFill="1" applyBorder="1">
      <alignment vertical="center"/>
    </xf>
    <xf numFmtId="182" fontId="5" fillId="2" borderId="71" xfId="2" applyNumberFormat="1" applyFont="1" applyFill="1" applyBorder="1">
      <alignment vertical="center"/>
    </xf>
    <xf numFmtId="182" fontId="5" fillId="2" borderId="72" xfId="2" applyNumberFormat="1" applyFont="1" applyFill="1" applyBorder="1">
      <alignment vertical="center"/>
    </xf>
    <xf numFmtId="182" fontId="5" fillId="2" borderId="73" xfId="2" applyNumberFormat="1" applyFont="1" applyFill="1" applyBorder="1">
      <alignment vertical="center"/>
    </xf>
    <xf numFmtId="182" fontId="5" fillId="2" borderId="74" xfId="2" applyNumberFormat="1" applyFont="1" applyFill="1" applyBorder="1">
      <alignment vertical="center"/>
    </xf>
    <xf numFmtId="182" fontId="5" fillId="2" borderId="75" xfId="2" applyNumberFormat="1" applyFont="1" applyFill="1" applyBorder="1">
      <alignment vertical="center"/>
    </xf>
    <xf numFmtId="182" fontId="5" fillId="2" borderId="33" xfId="2" applyNumberFormat="1" applyFont="1" applyFill="1" applyBorder="1">
      <alignment vertical="center"/>
    </xf>
    <xf numFmtId="182" fontId="5" fillId="2" borderId="36" xfId="2" applyNumberFormat="1" applyFont="1" applyFill="1" applyBorder="1">
      <alignment vertical="center"/>
    </xf>
    <xf numFmtId="182" fontId="5" fillId="2" borderId="37" xfId="2" applyNumberFormat="1" applyFont="1" applyFill="1" applyBorder="1">
      <alignment vertical="center"/>
    </xf>
    <xf numFmtId="182" fontId="5" fillId="2" borderId="35" xfId="2" applyNumberFormat="1" applyFont="1" applyFill="1" applyBorder="1">
      <alignment vertical="center"/>
    </xf>
    <xf numFmtId="182" fontId="5" fillId="2" borderId="33" xfId="2" applyNumberFormat="1" applyFont="1" applyFill="1" applyBorder="1" applyAlignment="1">
      <alignment vertical="center" shrinkToFit="1"/>
    </xf>
    <xf numFmtId="182" fontId="5" fillId="2" borderId="76" xfId="2" applyNumberFormat="1" applyFont="1" applyFill="1" applyBorder="1">
      <alignment vertical="center"/>
    </xf>
    <xf numFmtId="0" fontId="5" fillId="3" borderId="77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0" fontId="5" fillId="3" borderId="80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72" xfId="0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vertical="center"/>
    </xf>
    <xf numFmtId="178" fontId="1" fillId="0" borderId="9" xfId="0" applyNumberFormat="1" applyFont="1" applyFill="1" applyBorder="1">
      <alignment vertical="center"/>
    </xf>
    <xf numFmtId="183" fontId="1" fillId="0" borderId="9" xfId="0" applyNumberFormat="1" applyFont="1" applyFill="1" applyBorder="1">
      <alignment vertical="center"/>
    </xf>
    <xf numFmtId="9" fontId="1" fillId="0" borderId="9" xfId="0" applyNumberFormat="1" applyFont="1" applyFill="1" applyBorder="1">
      <alignment vertical="center"/>
    </xf>
    <xf numFmtId="179" fontId="1" fillId="0" borderId="9" xfId="0" applyNumberFormat="1" applyFont="1" applyFill="1" applyBorder="1">
      <alignment vertical="center"/>
    </xf>
    <xf numFmtId="0" fontId="1" fillId="0" borderId="9" xfId="0" applyFont="1" applyFill="1" applyBorder="1">
      <alignment vertical="center"/>
    </xf>
    <xf numFmtId="176" fontId="1" fillId="0" borderId="9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0" fontId="1" fillId="0" borderId="9" xfId="0" applyNumberFormat="1" applyFont="1" applyBorder="1" applyAlignment="1">
      <alignment vertical="center" shrinkToFit="1"/>
    </xf>
    <xf numFmtId="0" fontId="1" fillId="0" borderId="9" xfId="0" applyFont="1" applyBorder="1">
      <alignment vertical="center"/>
    </xf>
    <xf numFmtId="184" fontId="1" fillId="0" borderId="9" xfId="0" applyNumberFormat="1" applyFont="1" applyBorder="1">
      <alignment vertical="center"/>
    </xf>
    <xf numFmtId="0" fontId="1" fillId="0" borderId="9" xfId="0" applyFont="1" applyFill="1" applyBorder="1" applyAlignment="1">
      <alignment horizontal="center" vertical="center"/>
    </xf>
    <xf numFmtId="178" fontId="5" fillId="0" borderId="9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80" fontId="5" fillId="0" borderId="83" xfId="0" applyNumberFormat="1" applyFont="1" applyBorder="1" applyAlignment="1">
      <alignment vertical="center"/>
    </xf>
    <xf numFmtId="0" fontId="1" fillId="0" borderId="84" xfId="0" applyFont="1" applyBorder="1" applyAlignment="1">
      <alignment vertical="center"/>
    </xf>
    <xf numFmtId="0" fontId="1" fillId="0" borderId="85" xfId="0" applyFont="1" applyBorder="1" applyAlignment="1">
      <alignment vertical="center"/>
    </xf>
    <xf numFmtId="178" fontId="1" fillId="0" borderId="85" xfId="0" applyNumberFormat="1" applyFont="1" applyFill="1" applyBorder="1">
      <alignment vertical="center"/>
    </xf>
    <xf numFmtId="183" fontId="1" fillId="0" borderId="85" xfId="0" applyNumberFormat="1" applyFont="1" applyFill="1" applyBorder="1">
      <alignment vertical="center"/>
    </xf>
    <xf numFmtId="9" fontId="1" fillId="0" borderId="85" xfId="0" applyNumberFormat="1" applyFont="1" applyFill="1" applyBorder="1">
      <alignment vertical="center"/>
    </xf>
    <xf numFmtId="179" fontId="1" fillId="0" borderId="85" xfId="0" applyNumberFormat="1" applyFont="1" applyFill="1" applyBorder="1">
      <alignment vertical="center"/>
    </xf>
    <xf numFmtId="0" fontId="1" fillId="0" borderId="85" xfId="0" applyFont="1" applyFill="1" applyBorder="1">
      <alignment vertical="center"/>
    </xf>
    <xf numFmtId="176" fontId="1" fillId="0" borderId="85" xfId="0" applyNumberFormat="1" applyFont="1" applyBorder="1">
      <alignment vertical="center"/>
    </xf>
    <xf numFmtId="178" fontId="1" fillId="0" borderId="85" xfId="0" applyNumberFormat="1" applyFont="1" applyBorder="1">
      <alignment vertical="center"/>
    </xf>
    <xf numFmtId="0" fontId="1" fillId="0" borderId="10" xfId="0" applyFont="1" applyBorder="1">
      <alignment vertical="center"/>
    </xf>
    <xf numFmtId="184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0" fontId="1" fillId="0" borderId="10" xfId="0" applyFont="1" applyFill="1" applyBorder="1" applyAlignment="1">
      <alignment horizontal="center" vertical="center"/>
    </xf>
    <xf numFmtId="178" fontId="5" fillId="0" borderId="85" xfId="0" applyNumberFormat="1" applyFont="1" applyBorder="1" applyAlignment="1">
      <alignment vertical="center"/>
    </xf>
    <xf numFmtId="177" fontId="1" fillId="0" borderId="85" xfId="0" applyNumberFormat="1" applyFont="1" applyBorder="1" applyAlignment="1">
      <alignment vertical="center"/>
    </xf>
    <xf numFmtId="180" fontId="5" fillId="0" borderId="86" xfId="0" applyNumberFormat="1" applyFont="1" applyBorder="1" applyAlignment="1">
      <alignment vertical="center"/>
    </xf>
    <xf numFmtId="0" fontId="1" fillId="0" borderId="87" xfId="0" applyFont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78" fontId="1" fillId="0" borderId="10" xfId="0" applyNumberFormat="1" applyFont="1" applyFill="1" applyBorder="1">
      <alignment vertical="center"/>
    </xf>
    <xf numFmtId="183" fontId="1" fillId="0" borderId="10" xfId="0" applyNumberFormat="1" applyFont="1" applyFill="1" applyBorder="1">
      <alignment vertical="center"/>
    </xf>
    <xf numFmtId="9" fontId="1" fillId="0" borderId="10" xfId="0" applyNumberFormat="1" applyFont="1" applyFill="1" applyBorder="1">
      <alignment vertical="center"/>
    </xf>
    <xf numFmtId="179" fontId="1" fillId="0" borderId="10" xfId="0" applyNumberFormat="1" applyFont="1" applyFill="1" applyBorder="1">
      <alignment vertical="center"/>
    </xf>
    <xf numFmtId="0" fontId="1" fillId="0" borderId="10" xfId="0" applyFont="1" applyFill="1" applyBorder="1">
      <alignment vertical="center"/>
    </xf>
    <xf numFmtId="178" fontId="1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0" fontId="1" fillId="0" borderId="88" xfId="0" applyFont="1" applyBorder="1" applyAlignment="1">
      <alignment vertical="center"/>
    </xf>
    <xf numFmtId="0" fontId="1" fillId="0" borderId="84" xfId="0" applyFont="1" applyBorder="1">
      <alignment vertical="center"/>
    </xf>
    <xf numFmtId="0" fontId="1" fillId="0" borderId="89" xfId="0" applyNumberFormat="1" applyFont="1" applyBorder="1" applyAlignment="1">
      <alignment vertical="center" shrinkToFit="1"/>
    </xf>
    <xf numFmtId="0" fontId="1" fillId="0" borderId="89" xfId="0" applyFont="1" applyBorder="1">
      <alignment vertical="center"/>
    </xf>
    <xf numFmtId="184" fontId="1" fillId="0" borderId="89" xfId="0" applyNumberFormat="1" applyFont="1" applyBorder="1">
      <alignment vertical="center"/>
    </xf>
    <xf numFmtId="0" fontId="1" fillId="0" borderId="90" xfId="0" applyFont="1" applyBorder="1">
      <alignment vertical="center"/>
    </xf>
    <xf numFmtId="9" fontId="1" fillId="0" borderId="0" xfId="1" applyFont="1">
      <alignment vertical="center"/>
    </xf>
    <xf numFmtId="0" fontId="1" fillId="0" borderId="12" xfId="0" applyNumberFormat="1" applyFont="1" applyBorder="1" applyAlignment="1">
      <alignment vertical="center" shrinkToFit="1"/>
    </xf>
    <xf numFmtId="0" fontId="1" fillId="0" borderId="12" xfId="0" applyFont="1" applyBorder="1">
      <alignment vertical="center"/>
    </xf>
    <xf numFmtId="184" fontId="1" fillId="0" borderId="12" xfId="0" applyNumberFormat="1" applyFont="1" applyBorder="1">
      <alignment vertical="center"/>
    </xf>
    <xf numFmtId="0" fontId="1" fillId="0" borderId="91" xfId="0" applyFont="1" applyBorder="1">
      <alignment vertical="center"/>
    </xf>
    <xf numFmtId="184" fontId="1" fillId="0" borderId="0" xfId="1" applyNumberFormat="1" applyFont="1">
      <alignment vertical="center"/>
    </xf>
    <xf numFmtId="0" fontId="1" fillId="0" borderId="14" xfId="0" applyNumberFormat="1" applyFont="1" applyBorder="1" applyAlignment="1">
      <alignment vertical="center" shrinkToFit="1"/>
    </xf>
    <xf numFmtId="0" fontId="1" fillId="0" borderId="11" xfId="0" applyFont="1" applyBorder="1">
      <alignment vertical="center"/>
    </xf>
    <xf numFmtId="184" fontId="1" fillId="0" borderId="11" xfId="0" applyNumberFormat="1" applyFont="1" applyBorder="1">
      <alignment vertical="center"/>
    </xf>
    <xf numFmtId="0" fontId="1" fillId="0" borderId="92" xfId="0" applyFont="1" applyBorder="1">
      <alignment vertical="center"/>
    </xf>
    <xf numFmtId="0" fontId="1" fillId="0" borderId="88" xfId="0" applyFont="1" applyBorder="1">
      <alignment vertical="center"/>
    </xf>
    <xf numFmtId="0" fontId="1" fillId="0" borderId="11" xfId="0" applyNumberFormat="1" applyFont="1" applyBorder="1" applyAlignment="1">
      <alignment vertical="center" shrinkToFit="1"/>
    </xf>
    <xf numFmtId="0" fontId="1" fillId="0" borderId="14" xfId="0" applyFont="1" applyBorder="1">
      <alignment vertical="center"/>
    </xf>
    <xf numFmtId="184" fontId="1" fillId="0" borderId="14" xfId="0" applyNumberFormat="1" applyFont="1" applyBorder="1">
      <alignment vertical="center"/>
    </xf>
    <xf numFmtId="178" fontId="4" fillId="0" borderId="13" xfId="0" applyNumberFormat="1" applyFont="1" applyFill="1" applyBorder="1">
      <alignment vertical="center"/>
    </xf>
    <xf numFmtId="183" fontId="4" fillId="0" borderId="13" xfId="0" applyNumberFormat="1" applyFont="1" applyFill="1" applyBorder="1">
      <alignment vertical="center"/>
    </xf>
    <xf numFmtId="9" fontId="4" fillId="0" borderId="13" xfId="0" applyNumberFormat="1" applyFont="1" applyFill="1" applyBorder="1">
      <alignment vertical="center"/>
    </xf>
    <xf numFmtId="179" fontId="4" fillId="0" borderId="13" xfId="0" applyNumberFormat="1" applyFont="1" applyFill="1" applyBorder="1">
      <alignment vertical="center"/>
    </xf>
    <xf numFmtId="0" fontId="4" fillId="0" borderId="13" xfId="0" applyFont="1" applyFill="1" applyBorder="1">
      <alignment vertical="center"/>
    </xf>
    <xf numFmtId="176" fontId="4" fillId="0" borderId="13" xfId="0" applyNumberFormat="1" applyFont="1" applyBorder="1">
      <alignment vertical="center"/>
    </xf>
    <xf numFmtId="178" fontId="4" fillId="0" borderId="13" xfId="0" applyNumberFormat="1" applyFont="1" applyBorder="1">
      <alignment vertical="center"/>
    </xf>
    <xf numFmtId="178" fontId="5" fillId="0" borderId="6" xfId="0" applyNumberFormat="1" applyFont="1" applyBorder="1" applyAlignment="1">
      <alignment vertical="center"/>
    </xf>
    <xf numFmtId="0" fontId="4" fillId="2" borderId="11" xfId="0" applyNumberFormat="1" applyFont="1" applyFill="1" applyBorder="1" applyAlignment="1">
      <alignment vertical="center" shrinkToFit="1"/>
    </xf>
    <xf numFmtId="0" fontId="4" fillId="2" borderId="11" xfId="0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38" fontId="4" fillId="2" borderId="11" xfId="2" applyFont="1" applyFill="1" applyBorder="1" applyAlignment="1">
      <alignment horizontal="center" vertical="center"/>
    </xf>
    <xf numFmtId="178" fontId="5" fillId="2" borderId="11" xfId="0" applyNumberFormat="1" applyFont="1" applyFill="1" applyBorder="1">
      <alignment vertical="center"/>
    </xf>
    <xf numFmtId="177" fontId="4" fillId="2" borderId="11" xfId="0" applyNumberFormat="1" applyFont="1" applyFill="1" applyBorder="1" applyAlignment="1">
      <alignment vertical="center"/>
    </xf>
    <xf numFmtId="180" fontId="5" fillId="2" borderId="11" xfId="0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38" fontId="4" fillId="2" borderId="10" xfId="2" applyFont="1" applyFill="1" applyBorder="1" applyAlignment="1">
      <alignment horizontal="center" vertical="center"/>
    </xf>
    <xf numFmtId="178" fontId="5" fillId="2" borderId="10" xfId="0" applyNumberFormat="1" applyFont="1" applyFill="1" applyBorder="1">
      <alignment vertical="center"/>
    </xf>
    <xf numFmtId="177" fontId="4" fillId="2" borderId="10" xfId="0" applyNumberFormat="1" applyFont="1" applyFill="1" applyBorder="1" applyAlignment="1">
      <alignment vertical="center"/>
    </xf>
    <xf numFmtId="180" fontId="5" fillId="2" borderId="10" xfId="0" applyNumberFormat="1" applyFont="1" applyFill="1" applyBorder="1" applyAlignment="1">
      <alignment vertical="center"/>
    </xf>
    <xf numFmtId="0" fontId="4" fillId="2" borderId="9" xfId="0" applyNumberFormat="1" applyFont="1" applyFill="1" applyBorder="1" applyAlignment="1">
      <alignment vertical="center" shrinkToFit="1"/>
    </xf>
    <xf numFmtId="0" fontId="4" fillId="2" borderId="9" xfId="0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38" fontId="4" fillId="2" borderId="9" xfId="2" applyFont="1" applyFill="1" applyBorder="1" applyAlignment="1">
      <alignment horizontal="center" vertical="center"/>
    </xf>
    <xf numFmtId="178" fontId="5" fillId="2" borderId="9" xfId="0" applyNumberFormat="1" applyFont="1" applyFill="1" applyBorder="1">
      <alignment vertical="center"/>
    </xf>
    <xf numFmtId="178" fontId="5" fillId="2" borderId="2" xfId="0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vertical="center"/>
    </xf>
    <xf numFmtId="180" fontId="5" fillId="2" borderId="9" xfId="0" applyNumberFormat="1" applyFont="1" applyFill="1" applyBorder="1" applyAlignment="1">
      <alignment vertical="center"/>
    </xf>
    <xf numFmtId="177" fontId="4" fillId="2" borderId="89" xfId="0" applyNumberFormat="1" applyFont="1" applyFill="1" applyBorder="1" applyAlignment="1">
      <alignment vertical="center"/>
    </xf>
    <xf numFmtId="180" fontId="5" fillId="2" borderId="89" xfId="0" applyNumberFormat="1" applyFont="1" applyFill="1" applyBorder="1" applyAlignment="1">
      <alignment vertical="center"/>
    </xf>
    <xf numFmtId="0" fontId="4" fillId="2" borderId="12" xfId="0" applyNumberFormat="1" applyFont="1" applyFill="1" applyBorder="1" applyAlignment="1">
      <alignment vertical="center" shrinkToFit="1"/>
    </xf>
    <xf numFmtId="0" fontId="4" fillId="2" borderId="12" xfId="0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38" fontId="4" fillId="2" borderId="12" xfId="2" applyFont="1" applyFill="1" applyBorder="1" applyAlignment="1">
      <alignment horizontal="center" vertical="center"/>
    </xf>
    <xf numFmtId="178" fontId="5" fillId="2" borderId="12" xfId="0" applyNumberFormat="1" applyFont="1" applyFill="1" applyBorder="1">
      <alignment vertical="center"/>
    </xf>
    <xf numFmtId="177" fontId="4" fillId="2" borderId="12" xfId="0" applyNumberFormat="1" applyFont="1" applyFill="1" applyBorder="1" applyAlignment="1">
      <alignment vertical="center"/>
    </xf>
    <xf numFmtId="180" fontId="5" fillId="2" borderId="12" xfId="0" applyNumberFormat="1" applyFont="1" applyFill="1" applyBorder="1" applyAlignment="1">
      <alignment vertical="center"/>
    </xf>
    <xf numFmtId="0" fontId="4" fillId="2" borderId="14" xfId="0" applyNumberFormat="1" applyFont="1" applyFill="1" applyBorder="1" applyAlignment="1">
      <alignment vertical="center" shrinkToFit="1"/>
    </xf>
    <xf numFmtId="0" fontId="4" fillId="2" borderId="14" xfId="0" applyFont="1" applyFill="1" applyBorder="1">
      <alignment vertical="center"/>
    </xf>
    <xf numFmtId="0" fontId="4" fillId="2" borderId="13" xfId="0" applyNumberFormat="1" applyFont="1" applyFill="1" applyBorder="1" applyAlignment="1">
      <alignment vertical="center" shrinkToFit="1"/>
    </xf>
    <xf numFmtId="0" fontId="4" fillId="2" borderId="13" xfId="0" applyFont="1" applyFill="1" applyBorder="1">
      <alignment vertical="center"/>
    </xf>
    <xf numFmtId="176" fontId="4" fillId="2" borderId="13" xfId="0" applyNumberFormat="1" applyFont="1" applyFill="1" applyBorder="1">
      <alignment vertical="center"/>
    </xf>
    <xf numFmtId="38" fontId="4" fillId="2" borderId="13" xfId="2" applyFont="1" applyFill="1" applyBorder="1" applyAlignment="1">
      <alignment horizontal="center" vertical="center"/>
    </xf>
    <xf numFmtId="178" fontId="5" fillId="2" borderId="13" xfId="0" applyNumberFormat="1" applyFont="1" applyFill="1" applyBorder="1">
      <alignment vertical="center"/>
    </xf>
    <xf numFmtId="177" fontId="4" fillId="2" borderId="13" xfId="0" applyNumberFormat="1" applyFont="1" applyFill="1" applyBorder="1" applyAlignment="1">
      <alignment vertical="center"/>
    </xf>
    <xf numFmtId="180" fontId="5" fillId="2" borderId="13" xfId="0" applyNumberFormat="1" applyFont="1" applyFill="1" applyBorder="1" applyAlignment="1">
      <alignment vertical="center"/>
    </xf>
    <xf numFmtId="0" fontId="1" fillId="0" borderId="94" xfId="0" applyFont="1" applyFill="1" applyBorder="1" applyAlignment="1">
      <alignment vertical="center"/>
    </xf>
    <xf numFmtId="0" fontId="1" fillId="0" borderId="96" xfId="0" applyFont="1" applyBorder="1" applyAlignment="1">
      <alignment vertical="center"/>
    </xf>
    <xf numFmtId="0" fontId="1" fillId="0" borderId="94" xfId="0" applyFont="1" applyBorder="1" applyAlignment="1">
      <alignment vertical="center"/>
    </xf>
    <xf numFmtId="0" fontId="1" fillId="0" borderId="95" xfId="0" applyFont="1" applyBorder="1" applyAlignment="1">
      <alignment vertical="center"/>
    </xf>
    <xf numFmtId="0" fontId="1" fillId="0" borderId="85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84" fontId="4" fillId="0" borderId="9" xfId="0" applyNumberFormat="1" applyFont="1" applyBorder="1">
      <alignment vertical="center"/>
    </xf>
    <xf numFmtId="184" fontId="4" fillId="0" borderId="12" xfId="0" applyNumberFormat="1" applyFont="1" applyBorder="1">
      <alignment vertical="center"/>
    </xf>
    <xf numFmtId="184" fontId="4" fillId="2" borderId="11" xfId="0" applyNumberFormat="1" applyFont="1" applyFill="1" applyBorder="1">
      <alignment vertical="center"/>
    </xf>
    <xf numFmtId="184" fontId="4" fillId="2" borderId="10" xfId="0" applyNumberFormat="1" applyFont="1" applyFill="1" applyBorder="1">
      <alignment vertical="center"/>
    </xf>
    <xf numFmtId="184" fontId="4" fillId="2" borderId="9" xfId="0" applyNumberFormat="1" applyFont="1" applyFill="1" applyBorder="1">
      <alignment vertical="center"/>
    </xf>
    <xf numFmtId="184" fontId="4" fillId="2" borderId="12" xfId="0" applyNumberFormat="1" applyFont="1" applyFill="1" applyBorder="1">
      <alignment vertical="center"/>
    </xf>
    <xf numFmtId="184" fontId="4" fillId="2" borderId="14" xfId="0" applyNumberFormat="1" applyFont="1" applyFill="1" applyBorder="1">
      <alignment vertical="center"/>
    </xf>
    <xf numFmtId="184" fontId="4" fillId="2" borderId="13" xfId="0" applyNumberFormat="1" applyFont="1" applyFill="1" applyBorder="1">
      <alignment vertical="center"/>
    </xf>
    <xf numFmtId="184" fontId="5" fillId="0" borderId="10" xfId="0" applyNumberFormat="1" applyFont="1" applyBorder="1">
      <alignment vertical="center"/>
    </xf>
    <xf numFmtId="178" fontId="5" fillId="0" borderId="12" xfId="0" applyNumberFormat="1" applyFont="1" applyBorder="1" applyAlignment="1">
      <alignment vertical="center"/>
    </xf>
    <xf numFmtId="178" fontId="5" fillId="2" borderId="14" xfId="0" applyNumberFormat="1" applyFont="1" applyFill="1" applyBorder="1" applyAlignment="1">
      <alignment vertical="center"/>
    </xf>
    <xf numFmtId="178" fontId="5" fillId="2" borderId="10" xfId="0" applyNumberFormat="1" applyFont="1" applyFill="1" applyBorder="1" applyAlignment="1">
      <alignment vertical="center"/>
    </xf>
    <xf numFmtId="178" fontId="5" fillId="2" borderId="9" xfId="0" applyNumberFormat="1" applyFont="1" applyFill="1" applyBorder="1" applyAlignment="1">
      <alignment vertical="center"/>
    </xf>
    <xf numFmtId="178" fontId="5" fillId="2" borderId="89" xfId="0" applyNumberFormat="1" applyFont="1" applyFill="1" applyBorder="1" applyAlignment="1">
      <alignment vertical="center"/>
    </xf>
    <xf numFmtId="178" fontId="5" fillId="2" borderId="12" xfId="0" applyNumberFormat="1" applyFont="1" applyFill="1" applyBorder="1" applyAlignment="1">
      <alignment vertical="center"/>
    </xf>
    <xf numFmtId="184" fontId="1" fillId="0" borderId="2" xfId="0" applyNumberFormat="1" applyFont="1" applyBorder="1">
      <alignment vertical="center"/>
    </xf>
    <xf numFmtId="184" fontId="1" fillId="0" borderId="1" xfId="0" applyNumberFormat="1" applyFont="1" applyBorder="1">
      <alignment vertical="center"/>
    </xf>
    <xf numFmtId="184" fontId="1" fillId="0" borderId="4" xfId="0" applyNumberFormat="1" applyFont="1" applyBorder="1">
      <alignment vertical="center"/>
    </xf>
    <xf numFmtId="0" fontId="1" fillId="0" borderId="4" xfId="0" applyNumberFormat="1" applyFont="1" applyBorder="1" applyAlignment="1">
      <alignment vertical="center" shrinkToFit="1"/>
    </xf>
    <xf numFmtId="184" fontId="2" fillId="0" borderId="13" xfId="0" applyNumberFormat="1" applyFont="1" applyBorder="1">
      <alignment vertical="center"/>
    </xf>
    <xf numFmtId="184" fontId="2" fillId="0" borderId="1" xfId="0" applyNumberFormat="1" applyFont="1" applyBorder="1">
      <alignment vertical="center"/>
    </xf>
    <xf numFmtId="184" fontId="2" fillId="0" borderId="2" xfId="0" applyNumberFormat="1" applyFont="1" applyBorder="1">
      <alignment vertical="center"/>
    </xf>
    <xf numFmtId="184" fontId="2" fillId="0" borderId="4" xfId="0" applyNumberFormat="1" applyFont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9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0" xfId="0" applyNumberFormat="1" applyFont="1" applyBorder="1" applyAlignment="1">
      <alignment vertical="center" shrinkToFit="1"/>
    </xf>
    <xf numFmtId="0" fontId="10" fillId="0" borderId="10" xfId="0" applyFont="1" applyBorder="1">
      <alignment vertical="center"/>
    </xf>
    <xf numFmtId="184" fontId="10" fillId="0" borderId="10" xfId="0" applyNumberFormat="1" applyFont="1" applyBorder="1">
      <alignment vertical="center"/>
    </xf>
    <xf numFmtId="0" fontId="10" fillId="0" borderId="88" xfId="0" applyFont="1" applyBorder="1">
      <alignment vertical="center"/>
    </xf>
    <xf numFmtId="184" fontId="10" fillId="0" borderId="0" xfId="1" applyNumberFormat="1" applyFont="1">
      <alignment vertical="center"/>
    </xf>
    <xf numFmtId="0" fontId="10" fillId="0" borderId="94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3" xfId="0" applyNumberFormat="1" applyFont="1" applyBorder="1" applyAlignment="1">
      <alignment vertical="center" shrinkToFit="1"/>
    </xf>
    <xf numFmtId="0" fontId="10" fillId="0" borderId="13" xfId="0" applyFont="1" applyBorder="1">
      <alignment vertical="center"/>
    </xf>
    <xf numFmtId="184" fontId="10" fillId="0" borderId="13" xfId="0" applyNumberFormat="1" applyFont="1" applyBorder="1">
      <alignment vertical="center"/>
    </xf>
    <xf numFmtId="0" fontId="10" fillId="0" borderId="93" xfId="0" applyFont="1" applyBorder="1">
      <alignment vertical="center"/>
    </xf>
    <xf numFmtId="0" fontId="10" fillId="0" borderId="4" xfId="0" applyFont="1" applyFill="1" applyBorder="1" applyAlignment="1">
      <alignment vertical="center"/>
    </xf>
    <xf numFmtId="182" fontId="5" fillId="2" borderId="24" xfId="2" applyNumberFormat="1" applyFont="1" applyFill="1" applyBorder="1" applyAlignment="1">
      <alignment vertical="center"/>
    </xf>
    <xf numFmtId="182" fontId="5" fillId="2" borderId="36" xfId="2" applyNumberFormat="1" applyFont="1" applyFill="1" applyBorder="1" applyAlignment="1">
      <alignment vertical="center"/>
    </xf>
    <xf numFmtId="182" fontId="5" fillId="2" borderId="23" xfId="2" applyNumberFormat="1" applyFont="1" applyFill="1" applyBorder="1" applyAlignment="1">
      <alignment vertical="center"/>
    </xf>
    <xf numFmtId="182" fontId="5" fillId="2" borderId="35" xfId="2" applyNumberFormat="1" applyFont="1" applyFill="1" applyBorder="1" applyAlignment="1">
      <alignment vertical="center"/>
    </xf>
    <xf numFmtId="182" fontId="5" fillId="2" borderId="21" xfId="2" applyNumberFormat="1" applyFont="1" applyFill="1" applyBorder="1" applyAlignment="1">
      <alignment vertical="center"/>
    </xf>
    <xf numFmtId="182" fontId="5" fillId="2" borderId="33" xfId="2" applyNumberFormat="1" applyFont="1" applyFill="1" applyBorder="1" applyAlignment="1">
      <alignment vertical="center"/>
    </xf>
    <xf numFmtId="0" fontId="5" fillId="2" borderId="94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 shrinkToFit="1"/>
    </xf>
    <xf numFmtId="0" fontId="0" fillId="2" borderId="0" xfId="0" applyFill="1" applyBorder="1">
      <alignment vertical="center"/>
    </xf>
    <xf numFmtId="0" fontId="0" fillId="2" borderId="118" xfId="0" applyFill="1" applyBorder="1">
      <alignment vertical="center"/>
    </xf>
    <xf numFmtId="0" fontId="0" fillId="2" borderId="8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182" fontId="5" fillId="2" borderId="11" xfId="2" applyNumberFormat="1" applyFont="1" applyFill="1" applyBorder="1" applyAlignment="1">
      <alignment horizontal="center" vertical="center"/>
    </xf>
    <xf numFmtId="182" fontId="5" fillId="2" borderId="142" xfId="2" applyNumberFormat="1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4" xfId="0" applyFont="1" applyFill="1" applyBorder="1" applyAlignment="1">
      <alignment horizontal="center" vertical="center"/>
    </xf>
    <xf numFmtId="0" fontId="5" fillId="2" borderId="145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 shrinkToFit="1"/>
    </xf>
    <xf numFmtId="0" fontId="5" fillId="2" borderId="144" xfId="0" applyFont="1" applyFill="1" applyBorder="1" applyAlignment="1">
      <alignment horizontal="center" vertical="center" shrinkToFit="1"/>
    </xf>
    <xf numFmtId="0" fontId="5" fillId="2" borderId="145" xfId="0" applyFont="1" applyFill="1" applyBorder="1" applyAlignment="1">
      <alignment horizontal="center" vertical="center" shrinkToFit="1"/>
    </xf>
    <xf numFmtId="182" fontId="5" fillId="2" borderId="146" xfId="2" applyNumberFormat="1" applyFont="1" applyFill="1" applyBorder="1" applyAlignment="1">
      <alignment horizontal="center" vertical="center"/>
    </xf>
    <xf numFmtId="182" fontId="5" fillId="2" borderId="147" xfId="2" applyNumberFormat="1" applyFont="1" applyFill="1" applyBorder="1" applyAlignment="1">
      <alignment horizontal="center" vertical="center"/>
    </xf>
    <xf numFmtId="0" fontId="5" fillId="2" borderId="9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182" fontId="5" fillId="2" borderId="6" xfId="2" applyNumberFormat="1" applyFont="1" applyFill="1" applyBorder="1" applyAlignment="1">
      <alignment horizontal="center" vertical="center"/>
    </xf>
    <xf numFmtId="182" fontId="5" fillId="2" borderId="151" xfId="2" applyNumberFormat="1" applyFont="1" applyFill="1" applyBorder="1" applyAlignment="1">
      <alignment horizontal="center" vertical="center"/>
    </xf>
    <xf numFmtId="182" fontId="5" fillId="2" borderId="119" xfId="2" applyNumberFormat="1" applyFont="1" applyFill="1" applyBorder="1" applyAlignment="1">
      <alignment horizontal="center" vertical="center"/>
    </xf>
    <xf numFmtId="182" fontId="5" fillId="2" borderId="116" xfId="2" applyNumberFormat="1" applyFont="1" applyFill="1" applyBorder="1" applyAlignment="1">
      <alignment horizontal="center" vertical="center"/>
    </xf>
    <xf numFmtId="182" fontId="5" fillId="2" borderId="7" xfId="2" applyNumberFormat="1" applyFont="1" applyFill="1" applyBorder="1" applyAlignment="1">
      <alignment horizontal="center" vertical="center"/>
    </xf>
    <xf numFmtId="182" fontId="5" fillId="2" borderId="19" xfId="2" applyNumberFormat="1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19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9" xfId="0" applyFont="1" applyFill="1" applyBorder="1" applyAlignment="1">
      <alignment horizontal="center" vertical="center" wrapText="1" shrinkToFit="1"/>
    </xf>
    <xf numFmtId="0" fontId="0" fillId="2" borderId="15" xfId="0" applyFill="1" applyBorder="1">
      <alignment vertical="center"/>
    </xf>
    <xf numFmtId="0" fontId="0" fillId="2" borderId="116" xfId="0" applyFill="1" applyBorder="1">
      <alignment vertical="center"/>
    </xf>
    <xf numFmtId="182" fontId="5" fillId="2" borderId="25" xfId="2" applyNumberFormat="1" applyFont="1" applyFill="1" applyBorder="1" applyAlignment="1">
      <alignment vertical="center"/>
    </xf>
    <xf numFmtId="182" fontId="5" fillId="2" borderId="37" xfId="2" applyNumberFormat="1" applyFont="1" applyFill="1" applyBorder="1" applyAlignment="1">
      <alignment vertical="center"/>
    </xf>
    <xf numFmtId="0" fontId="5" fillId="2" borderId="1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128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3" borderId="98" xfId="0" applyFont="1" applyFill="1" applyBorder="1" applyAlignment="1">
      <alignment horizontal="center" vertical="center"/>
    </xf>
    <xf numFmtId="182" fontId="5" fillId="2" borderId="129" xfId="2" applyNumberFormat="1" applyFont="1" applyFill="1" applyBorder="1" applyAlignment="1">
      <alignment horizontal="center" vertical="center"/>
    </xf>
    <xf numFmtId="182" fontId="5" fillId="2" borderId="130" xfId="2" applyNumberFormat="1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 shrinkToFit="1"/>
    </xf>
    <xf numFmtId="0" fontId="5" fillId="2" borderId="131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182" fontId="5" fillId="2" borderId="14" xfId="2" applyNumberFormat="1" applyFont="1" applyFill="1" applyBorder="1" applyAlignment="1">
      <alignment horizontal="center" vertical="center"/>
    </xf>
    <xf numFmtId="182" fontId="5" fillId="2" borderId="92" xfId="2" applyNumberFormat="1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33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134" xfId="0" applyFont="1" applyFill="1" applyBorder="1" applyAlignment="1">
      <alignment horizontal="center" vertical="center"/>
    </xf>
    <xf numFmtId="0" fontId="5" fillId="2" borderId="12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36" xfId="0" applyFont="1" applyFill="1" applyBorder="1" applyAlignment="1">
      <alignment horizontal="center" vertical="center"/>
    </xf>
    <xf numFmtId="0" fontId="5" fillId="2" borderId="137" xfId="0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 shrinkToFit="1"/>
    </xf>
    <xf numFmtId="0" fontId="5" fillId="2" borderId="139" xfId="0" applyFont="1" applyFill="1" applyBorder="1" applyAlignment="1">
      <alignment horizontal="center" vertical="center" shrinkToFit="1"/>
    </xf>
    <xf numFmtId="0" fontId="5" fillId="2" borderId="140" xfId="0" applyFont="1" applyFill="1" applyBorder="1" applyAlignment="1">
      <alignment horizontal="center" vertical="center" shrinkToFit="1"/>
    </xf>
    <xf numFmtId="0" fontId="5" fillId="2" borderId="141" xfId="0" applyFont="1" applyFill="1" applyBorder="1" applyAlignment="1">
      <alignment horizontal="center" vertical="center" shrinkToFit="1"/>
    </xf>
    <xf numFmtId="0" fontId="5" fillId="2" borderId="136" xfId="0" applyFont="1" applyFill="1" applyBorder="1" applyAlignment="1">
      <alignment horizontal="center" vertical="center" shrinkToFit="1"/>
    </xf>
    <xf numFmtId="0" fontId="5" fillId="2" borderId="13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16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118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182" fontId="5" fillId="2" borderId="148" xfId="2" applyNumberFormat="1" applyFont="1" applyFill="1" applyBorder="1" applyAlignment="1">
      <alignment horizontal="center" vertical="center"/>
    </xf>
    <xf numFmtId="182" fontId="5" fillId="2" borderId="149" xfId="2" applyNumberFormat="1" applyFont="1" applyFill="1" applyBorder="1" applyAlignment="1">
      <alignment horizontal="center" vertical="center"/>
    </xf>
    <xf numFmtId="182" fontId="5" fillId="2" borderId="141" xfId="2" applyNumberFormat="1" applyFont="1" applyFill="1" applyBorder="1" applyAlignment="1">
      <alignment horizontal="center" vertical="center"/>
    </xf>
    <xf numFmtId="182" fontId="5" fillId="2" borderId="150" xfId="2" applyNumberFormat="1" applyFont="1" applyFill="1" applyBorder="1" applyAlignment="1">
      <alignment horizontal="center" vertical="center"/>
    </xf>
    <xf numFmtId="182" fontId="5" fillId="2" borderId="9" xfId="2" applyNumberFormat="1" applyFont="1" applyFill="1" applyBorder="1" applyAlignment="1">
      <alignment horizontal="center" vertical="center"/>
    </xf>
    <xf numFmtId="182" fontId="5" fillId="2" borderId="84" xfId="2" applyNumberFormat="1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 shrinkToFit="1"/>
    </xf>
    <xf numFmtId="0" fontId="5" fillId="2" borderId="126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3" borderId="104" xfId="0" applyFont="1" applyFill="1" applyBorder="1" applyAlignment="1">
      <alignment horizontal="center" vertical="center"/>
    </xf>
    <xf numFmtId="0" fontId="5" fillId="3" borderId="105" xfId="0" applyFont="1" applyFill="1" applyBorder="1" applyAlignment="1">
      <alignment horizontal="center" vertical="center"/>
    </xf>
    <xf numFmtId="0" fontId="5" fillId="3" borderId="106" xfId="0" applyFont="1" applyFill="1" applyBorder="1" applyAlignment="1">
      <alignment horizontal="center" vertical="center"/>
    </xf>
    <xf numFmtId="0" fontId="5" fillId="3" borderId="119" xfId="0" applyFont="1" applyFill="1" applyBorder="1" applyAlignment="1">
      <alignment horizontal="center" vertical="center"/>
    </xf>
    <xf numFmtId="0" fontId="5" fillId="3" borderId="11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81" fontId="5" fillId="2" borderId="36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19" xfId="0" applyFont="1" applyFill="1" applyBorder="1" applyAlignment="1">
      <alignment horizontal="center"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8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116" xfId="0" applyFill="1" applyBorder="1">
      <alignment vertical="center"/>
    </xf>
    <xf numFmtId="0" fontId="0" fillId="3" borderId="86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18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123" xfId="0" applyFont="1" applyFill="1" applyBorder="1" applyAlignment="1">
      <alignment horizontal="center" vertical="center"/>
    </xf>
    <xf numFmtId="0" fontId="5" fillId="3" borderId="124" xfId="0" applyFont="1" applyFill="1" applyBorder="1" applyAlignment="1">
      <alignment horizontal="center" vertical="center"/>
    </xf>
    <xf numFmtId="0" fontId="5" fillId="3" borderId="125" xfId="0" applyFont="1" applyFill="1" applyBorder="1" applyAlignment="1">
      <alignment horizontal="center" vertical="center"/>
    </xf>
    <xf numFmtId="0" fontId="0" fillId="3" borderId="101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5" fillId="3" borderId="127" xfId="0" applyFont="1" applyFill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115" xfId="0" applyFont="1" applyFill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/>
    </xf>
    <xf numFmtId="0" fontId="5" fillId="3" borderId="1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5" fillId="3" borderId="107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2" borderId="1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181" fontId="5" fillId="2" borderId="108" xfId="0" applyNumberFormat="1" applyFont="1" applyFill="1" applyBorder="1" applyAlignment="1">
      <alignment horizontal="center" vertical="center"/>
    </xf>
    <xf numFmtId="181" fontId="5" fillId="2" borderId="109" xfId="0" applyNumberFormat="1" applyFont="1" applyFill="1" applyBorder="1" applyAlignment="1">
      <alignment horizontal="center" vertical="center"/>
    </xf>
    <xf numFmtId="0" fontId="5" fillId="2" borderId="113" xfId="0" applyFont="1" applyFill="1" applyBorder="1" applyAlignment="1">
      <alignment horizontal="center" vertical="center"/>
    </xf>
    <xf numFmtId="182" fontId="5" fillId="2" borderId="108" xfId="2" applyNumberFormat="1" applyFont="1" applyFill="1" applyBorder="1" applyAlignment="1">
      <alignment horizontal="center" vertical="center"/>
    </xf>
    <xf numFmtId="182" fontId="5" fillId="2" borderId="109" xfId="2" applyNumberFormat="1" applyFont="1" applyFill="1" applyBorder="1" applyAlignment="1">
      <alignment horizontal="center" vertical="center"/>
    </xf>
    <xf numFmtId="0" fontId="5" fillId="3" borderId="10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2" borderId="10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181" fontId="5" fillId="2" borderId="110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82" fontId="5" fillId="2" borderId="36" xfId="2" applyNumberFormat="1" applyFont="1" applyFill="1" applyBorder="1" applyAlignment="1">
      <alignment horizontal="center" vertical="center"/>
    </xf>
    <xf numFmtId="0" fontId="4" fillId="0" borderId="154" xfId="0" applyFont="1" applyBorder="1" applyAlignment="1">
      <alignment horizontal="center" vertical="center"/>
    </xf>
    <xf numFmtId="0" fontId="4" fillId="0" borderId="15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3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56" xfId="0" applyFont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 wrapText="1"/>
    </xf>
    <xf numFmtId="0" fontId="5" fillId="0" borderId="15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97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0" borderId="152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80" fontId="5" fillId="2" borderId="3" xfId="0" applyNumberFormat="1" applyFont="1" applyFill="1" applyBorder="1" applyAlignment="1">
      <alignment horizontal="right" vertical="center"/>
    </xf>
    <xf numFmtId="180" fontId="5" fillId="2" borderId="6" xfId="0" applyNumberFormat="1" applyFont="1" applyFill="1" applyBorder="1" applyAlignment="1">
      <alignment horizontal="right" vertical="center"/>
    </xf>
    <xf numFmtId="180" fontId="5" fillId="0" borderId="97" xfId="0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178" fontId="5" fillId="2" borderId="4" xfId="0" applyNumberFormat="1" applyFont="1" applyFill="1" applyBorder="1" applyAlignment="1">
      <alignment horizontal="right" vertical="center"/>
    </xf>
    <xf numFmtId="177" fontId="4" fillId="0" borderId="97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2" borderId="97" xfId="0" applyNumberFormat="1" applyFont="1" applyFill="1" applyBorder="1" applyAlignment="1">
      <alignment horizontal="right" vertical="center"/>
    </xf>
    <xf numFmtId="177" fontId="4" fillId="2" borderId="85" xfId="0" applyNumberFormat="1" applyFont="1" applyFill="1" applyBorder="1" applyAlignment="1">
      <alignment horizontal="right" vertical="center"/>
    </xf>
    <xf numFmtId="177" fontId="4" fillId="2" borderId="13" xfId="0" applyNumberFormat="1" applyFont="1" applyFill="1" applyBorder="1" applyAlignment="1">
      <alignment horizontal="right" vertical="center"/>
    </xf>
    <xf numFmtId="180" fontId="5" fillId="2" borderId="97" xfId="0" applyNumberFormat="1" applyFont="1" applyFill="1" applyBorder="1" applyAlignment="1">
      <alignment horizontal="right" vertical="center"/>
    </xf>
    <xf numFmtId="180" fontId="5" fillId="2" borderId="85" xfId="0" applyNumberFormat="1" applyFont="1" applyFill="1" applyBorder="1" applyAlignment="1">
      <alignment horizontal="right" vertical="center"/>
    </xf>
    <xf numFmtId="180" fontId="5" fillId="2" borderId="13" xfId="0" applyNumberFormat="1" applyFont="1" applyFill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2" borderId="2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96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154" xfId="0" applyFont="1" applyBorder="1" applyAlignment="1">
      <alignment horizontal="center" vertical="center"/>
    </xf>
    <xf numFmtId="0" fontId="1" fillId="0" borderId="15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0" xfId="0" applyFont="1" applyFill="1" applyBorder="1" applyAlignment="1">
      <alignment horizontal="center" vertical="center"/>
    </xf>
    <xf numFmtId="0" fontId="1" fillId="0" borderId="161" xfId="0" applyFont="1" applyFill="1" applyBorder="1" applyAlignment="1">
      <alignment horizontal="center" vertical="center"/>
    </xf>
    <xf numFmtId="0" fontId="1" fillId="0" borderId="152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1" fillId="0" borderId="156" xfId="2" applyFont="1" applyBorder="1" applyAlignment="1">
      <alignment horizontal="center" vertical="center"/>
    </xf>
    <xf numFmtId="38" fontId="1" fillId="0" borderId="162" xfId="2" applyFont="1" applyBorder="1" applyAlignment="1">
      <alignment horizontal="center" vertical="center"/>
    </xf>
    <xf numFmtId="38" fontId="1" fillId="0" borderId="163" xfId="2" applyFont="1" applyBorder="1" applyAlignment="1">
      <alignment horizontal="center" vertical="center"/>
    </xf>
    <xf numFmtId="178" fontId="1" fillId="0" borderId="97" xfId="0" applyNumberFormat="1" applyFont="1" applyBorder="1" applyAlignment="1">
      <alignment horizontal="center" vertical="center"/>
    </xf>
    <xf numFmtId="178" fontId="1" fillId="0" borderId="85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7" fontId="1" fillId="0" borderId="97" xfId="0" applyNumberFormat="1" applyFont="1" applyBorder="1" applyAlignment="1">
      <alignment horizontal="center" vertical="center"/>
    </xf>
    <xf numFmtId="177" fontId="1" fillId="0" borderId="8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152" xfId="0" applyFont="1" applyBorder="1" applyAlignment="1">
      <alignment vertical="center" shrinkToFit="1"/>
    </xf>
    <xf numFmtId="0" fontId="2" fillId="0" borderId="95" xfId="0" applyFont="1" applyBorder="1" applyAlignment="1">
      <alignment vertical="center" shrinkToFit="1"/>
    </xf>
    <xf numFmtId="0" fontId="2" fillId="0" borderId="9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38" fontId="2" fillId="0" borderId="86" xfId="2" applyFont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85" xfId="0" applyNumberFormat="1" applyFont="1" applyBorder="1" applyAlignment="1">
      <alignment horizontal="right" vertical="center"/>
    </xf>
    <xf numFmtId="178" fontId="2" fillId="0" borderId="97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177" fontId="2" fillId="0" borderId="97" xfId="0" applyNumberFormat="1" applyFont="1" applyBorder="1" applyAlignment="1">
      <alignment horizontal="right" vertical="center"/>
    </xf>
    <xf numFmtId="177" fontId="2" fillId="0" borderId="85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264077</xdr:colOff>
      <xdr:row>9</xdr:row>
      <xdr:rowOff>0</xdr:rowOff>
    </xdr:from>
    <xdr:to>
      <xdr:col>26</xdr:col>
      <xdr:colOff>166590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14B2AB-E4BA-4C58-88E3-9F1CF84D6595}"/>
            </a:ext>
          </a:extLst>
        </xdr:cNvPr>
        <xdr:cNvSpPr txBox="1"/>
      </xdr:nvSpPr>
      <xdr:spPr>
        <a:xfrm>
          <a:off x="4747177" y="2114550"/>
          <a:ext cx="514486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播種</a:t>
          </a:r>
        </a:p>
      </xdr:txBody>
    </xdr:sp>
    <xdr:clientData/>
  </xdr:twoCellAnchor>
  <xdr:twoCellAnchor>
    <xdr:from>
      <xdr:col>27</xdr:col>
      <xdr:colOff>197844</xdr:colOff>
      <xdr:row>9</xdr:row>
      <xdr:rowOff>0</xdr:rowOff>
    </xdr:from>
    <xdr:to>
      <xdr:col>29</xdr:col>
      <xdr:colOff>107990</xdr:colOff>
      <xdr:row>9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3DD966-6909-490C-8C67-C83AE1E7BE8B}"/>
            </a:ext>
          </a:extLst>
        </xdr:cNvPr>
        <xdr:cNvSpPr txBox="1"/>
      </xdr:nvSpPr>
      <xdr:spPr>
        <a:xfrm>
          <a:off x="5622649" y="2114550"/>
          <a:ext cx="52223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田植え</a:t>
          </a:r>
        </a:p>
      </xdr:txBody>
    </xdr:sp>
    <xdr:clientData/>
  </xdr:twoCellAnchor>
  <xdr:twoCellAnchor>
    <xdr:from>
      <xdr:col>42</xdr:col>
      <xdr:colOff>196187</xdr:colOff>
      <xdr:row>20</xdr:row>
      <xdr:rowOff>2615</xdr:rowOff>
    </xdr:from>
    <xdr:to>
      <xdr:col>44</xdr:col>
      <xdr:colOff>114348</xdr:colOff>
      <xdr:row>20</xdr:row>
      <xdr:rowOff>2615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17DCE4D-2300-4944-B197-0578FF127606}"/>
            </a:ext>
          </a:extLst>
        </xdr:cNvPr>
        <xdr:cNvSpPr txBox="1"/>
      </xdr:nvSpPr>
      <xdr:spPr>
        <a:xfrm>
          <a:off x="10335867" y="4531415"/>
          <a:ext cx="52387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播種</a:t>
          </a:r>
        </a:p>
      </xdr:txBody>
    </xdr:sp>
    <xdr:clientData/>
  </xdr:twoCellAnchor>
  <xdr:twoCellAnchor>
    <xdr:from>
      <xdr:col>42</xdr:col>
      <xdr:colOff>196187</xdr:colOff>
      <xdr:row>20</xdr:row>
      <xdr:rowOff>2615</xdr:rowOff>
    </xdr:from>
    <xdr:to>
      <xdr:col>44</xdr:col>
      <xdr:colOff>114348</xdr:colOff>
      <xdr:row>20</xdr:row>
      <xdr:rowOff>2615</xdr:rowOff>
    </xdr:to>
    <xdr:sp macro="" textlink="">
      <xdr:nvSpPr>
        <xdr:cNvPr id="12" name="テキスト ボックス 10">
          <a:extLst>
            <a:ext uri="{FF2B5EF4-FFF2-40B4-BE49-F238E27FC236}">
              <a16:creationId xmlns:a16="http://schemas.microsoft.com/office/drawing/2014/main" id="{D3334A24-CE88-424D-97B1-F8AFDEED95C1}"/>
            </a:ext>
          </a:extLst>
        </xdr:cNvPr>
        <xdr:cNvSpPr txBox="1"/>
      </xdr:nvSpPr>
      <xdr:spPr>
        <a:xfrm>
          <a:off x="10335867" y="4531415"/>
          <a:ext cx="52387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播種</a:t>
          </a:r>
        </a:p>
      </xdr:txBody>
    </xdr:sp>
    <xdr:clientData/>
  </xdr:twoCellAnchor>
  <xdr:twoCellAnchor>
    <xdr:from>
      <xdr:col>24</xdr:col>
      <xdr:colOff>264077</xdr:colOff>
      <xdr:row>13</xdr:row>
      <xdr:rowOff>10983</xdr:rowOff>
    </xdr:from>
    <xdr:to>
      <xdr:col>26</xdr:col>
      <xdr:colOff>166590</xdr:colOff>
      <xdr:row>13</xdr:row>
      <xdr:rowOff>10983</xdr:rowOff>
    </xdr:to>
    <xdr:sp macro="" textlink="">
      <xdr:nvSpPr>
        <xdr:cNvPr id="14" name="テキスト ボックス 4">
          <a:extLst>
            <a:ext uri="{FF2B5EF4-FFF2-40B4-BE49-F238E27FC236}">
              <a16:creationId xmlns:a16="http://schemas.microsoft.com/office/drawing/2014/main" id="{FB318732-BA42-49BF-B849-0A4DEF0A2A44}"/>
            </a:ext>
          </a:extLst>
        </xdr:cNvPr>
        <xdr:cNvSpPr txBox="1"/>
      </xdr:nvSpPr>
      <xdr:spPr>
        <a:xfrm>
          <a:off x="4747177" y="2986295"/>
          <a:ext cx="514486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播種</a:t>
          </a:r>
        </a:p>
      </xdr:txBody>
    </xdr:sp>
    <xdr:clientData/>
  </xdr:twoCellAnchor>
  <xdr:twoCellAnchor>
    <xdr:from>
      <xdr:col>27</xdr:col>
      <xdr:colOff>197844</xdr:colOff>
      <xdr:row>13</xdr:row>
      <xdr:rowOff>10983</xdr:rowOff>
    </xdr:from>
    <xdr:to>
      <xdr:col>29</xdr:col>
      <xdr:colOff>107990</xdr:colOff>
      <xdr:row>13</xdr:row>
      <xdr:rowOff>10983</xdr:rowOff>
    </xdr:to>
    <xdr:sp macro="" textlink="">
      <xdr:nvSpPr>
        <xdr:cNvPr id="15" name="テキスト ボックス 5">
          <a:extLst>
            <a:ext uri="{FF2B5EF4-FFF2-40B4-BE49-F238E27FC236}">
              <a16:creationId xmlns:a16="http://schemas.microsoft.com/office/drawing/2014/main" id="{6F69F728-4849-4145-9C04-91FBCAF307D7}"/>
            </a:ext>
          </a:extLst>
        </xdr:cNvPr>
        <xdr:cNvSpPr txBox="1"/>
      </xdr:nvSpPr>
      <xdr:spPr>
        <a:xfrm>
          <a:off x="5622649" y="2986295"/>
          <a:ext cx="52223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田植え</a:t>
          </a:r>
        </a:p>
      </xdr:txBody>
    </xdr:sp>
    <xdr:clientData/>
  </xdr:twoCellAnchor>
  <xdr:twoCellAnchor>
    <xdr:from>
      <xdr:col>24</xdr:col>
      <xdr:colOff>264077</xdr:colOff>
      <xdr:row>17</xdr:row>
      <xdr:rowOff>464</xdr:rowOff>
    </xdr:from>
    <xdr:to>
      <xdr:col>26</xdr:col>
      <xdr:colOff>166590</xdr:colOff>
      <xdr:row>17</xdr:row>
      <xdr:rowOff>464</xdr:rowOff>
    </xdr:to>
    <xdr:sp macro="" textlink="">
      <xdr:nvSpPr>
        <xdr:cNvPr id="17" name="テキスト ボックス 4">
          <a:extLst>
            <a:ext uri="{FF2B5EF4-FFF2-40B4-BE49-F238E27FC236}">
              <a16:creationId xmlns:a16="http://schemas.microsoft.com/office/drawing/2014/main" id="{1C07982E-D502-41E4-8C23-088C507E1E24}"/>
            </a:ext>
          </a:extLst>
        </xdr:cNvPr>
        <xdr:cNvSpPr txBox="1"/>
      </xdr:nvSpPr>
      <xdr:spPr>
        <a:xfrm>
          <a:off x="4747177" y="3859696"/>
          <a:ext cx="514486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播種</a:t>
          </a:r>
        </a:p>
      </xdr:txBody>
    </xdr:sp>
    <xdr:clientData/>
  </xdr:twoCellAnchor>
  <xdr:twoCellAnchor>
    <xdr:from>
      <xdr:col>27</xdr:col>
      <xdr:colOff>197844</xdr:colOff>
      <xdr:row>17</xdr:row>
      <xdr:rowOff>464</xdr:rowOff>
    </xdr:from>
    <xdr:to>
      <xdr:col>29</xdr:col>
      <xdr:colOff>107990</xdr:colOff>
      <xdr:row>17</xdr:row>
      <xdr:rowOff>464</xdr:rowOff>
    </xdr:to>
    <xdr:sp macro="" textlink="">
      <xdr:nvSpPr>
        <xdr:cNvPr id="18" name="テキスト ボックス 5">
          <a:extLst>
            <a:ext uri="{FF2B5EF4-FFF2-40B4-BE49-F238E27FC236}">
              <a16:creationId xmlns:a16="http://schemas.microsoft.com/office/drawing/2014/main" id="{78E302FB-6E44-4882-8CC3-63F5FA0FACA0}"/>
            </a:ext>
          </a:extLst>
        </xdr:cNvPr>
        <xdr:cNvSpPr txBox="1"/>
      </xdr:nvSpPr>
      <xdr:spPr>
        <a:xfrm>
          <a:off x="5622649" y="3859696"/>
          <a:ext cx="52223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田植え</a:t>
          </a:r>
        </a:p>
      </xdr:txBody>
    </xdr:sp>
    <xdr:clientData/>
  </xdr:twoCellAnchor>
  <xdr:twoCellAnchor>
    <xdr:from>
      <xdr:col>39</xdr:col>
      <xdr:colOff>255242</xdr:colOff>
      <xdr:row>17</xdr:row>
      <xdr:rowOff>464</xdr:rowOff>
    </xdr:from>
    <xdr:to>
      <xdr:col>42</xdr:col>
      <xdr:colOff>79344</xdr:colOff>
      <xdr:row>17</xdr:row>
      <xdr:rowOff>464</xdr:rowOff>
    </xdr:to>
    <xdr:sp macro="" textlink="">
      <xdr:nvSpPr>
        <xdr:cNvPr id="19" name="テキスト ボックス 6">
          <a:extLst>
            <a:ext uri="{FF2B5EF4-FFF2-40B4-BE49-F238E27FC236}">
              <a16:creationId xmlns:a16="http://schemas.microsoft.com/office/drawing/2014/main" id="{5AD4373B-D797-474B-8D67-6285F207CCE8}"/>
            </a:ext>
          </a:extLst>
        </xdr:cNvPr>
        <xdr:cNvSpPr txBox="1"/>
      </xdr:nvSpPr>
      <xdr:spPr>
        <a:xfrm>
          <a:off x="9459567" y="3859696"/>
          <a:ext cx="742949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刈り取り</a:t>
          </a:r>
        </a:p>
      </xdr:txBody>
    </xdr:sp>
    <xdr:clientData/>
  </xdr:twoCellAnchor>
  <xdr:twoCellAnchor editAs="oneCell">
    <xdr:from>
      <xdr:col>24</xdr:col>
      <xdr:colOff>40006</xdr:colOff>
      <xdr:row>8</xdr:row>
      <xdr:rowOff>149225</xdr:rowOff>
    </xdr:from>
    <xdr:to>
      <xdr:col>28</xdr:col>
      <xdr:colOff>1600</xdr:colOff>
      <xdr:row>9</xdr:row>
      <xdr:rowOff>149233</xdr:rowOff>
    </xdr:to>
    <xdr:sp macro="" textlink="">
      <xdr:nvSpPr>
        <xdr:cNvPr id="21" name="Rectangle 30">
          <a:extLst>
            <a:ext uri="{FF2B5EF4-FFF2-40B4-BE49-F238E27FC236}">
              <a16:creationId xmlns:a16="http://schemas.microsoft.com/office/drawing/2014/main" id="{2ED69624-5CCD-4547-91C8-9C18ADD95543}"/>
            </a:ext>
          </a:extLst>
        </xdr:cNvPr>
        <xdr:cNvSpPr>
          <a:spLocks noChangeArrowheads="1"/>
        </xdr:cNvSpPr>
      </xdr:nvSpPr>
      <xdr:spPr bwMode="auto">
        <a:xfrm>
          <a:off x="4660939" y="2047875"/>
          <a:ext cx="1386862" cy="2243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耕起・代かき</a:t>
          </a:r>
        </a:p>
      </xdr:txBody>
    </xdr:sp>
    <xdr:clientData/>
  </xdr:twoCellAnchor>
  <xdr:twoCellAnchor>
    <xdr:from>
      <xdr:col>12</xdr:col>
      <xdr:colOff>30480</xdr:colOff>
      <xdr:row>13</xdr:row>
      <xdr:rowOff>45720</xdr:rowOff>
    </xdr:from>
    <xdr:to>
      <xdr:col>48</xdr:col>
      <xdr:colOff>38100</xdr:colOff>
      <xdr:row>14</xdr:row>
      <xdr:rowOff>160020</xdr:rowOff>
    </xdr:to>
    <xdr:grpSp>
      <xdr:nvGrpSpPr>
        <xdr:cNvPr id="14714" name="グループ化 24">
          <a:extLst>
            <a:ext uri="{FF2B5EF4-FFF2-40B4-BE49-F238E27FC236}">
              <a16:creationId xmlns:a16="http://schemas.microsoft.com/office/drawing/2014/main" id="{DC8EF192-0819-461B-8DBB-A35D4B26E035}"/>
            </a:ext>
          </a:extLst>
        </xdr:cNvPr>
        <xdr:cNvGrpSpPr>
          <a:grpSpLocks/>
        </xdr:cNvGrpSpPr>
      </xdr:nvGrpSpPr>
      <xdr:grpSpPr bwMode="auto">
        <a:xfrm>
          <a:off x="3225018" y="3132797"/>
          <a:ext cx="11965159" cy="329223"/>
          <a:chOff x="3497052" y="3048101"/>
          <a:chExt cx="9929755" cy="331095"/>
        </a:xfrm>
      </xdr:grpSpPr>
      <xdr:sp macro="" textlink="">
        <xdr:nvSpPr>
          <xdr:cNvPr id="14725" name="Line 40">
            <a:extLst>
              <a:ext uri="{FF2B5EF4-FFF2-40B4-BE49-F238E27FC236}">
                <a16:creationId xmlns:a16="http://schemas.microsoft.com/office/drawing/2014/main" id="{FC2E97EE-F04A-4CFF-B91A-474F3C4090D3}"/>
              </a:ext>
            </a:extLst>
          </xdr:cNvPr>
          <xdr:cNvSpPr>
            <a:spLocks noChangeShapeType="1"/>
          </xdr:cNvSpPr>
        </xdr:nvSpPr>
        <xdr:spPr bwMode="auto">
          <a:xfrm flipV="1">
            <a:off x="10989555" y="3213253"/>
            <a:ext cx="243725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26" name="Line 41">
            <a:extLst>
              <a:ext uri="{FF2B5EF4-FFF2-40B4-BE49-F238E27FC236}">
                <a16:creationId xmlns:a16="http://schemas.microsoft.com/office/drawing/2014/main" id="{88D92842-845A-4C40-A483-060ACB2BE0D4}"/>
              </a:ext>
            </a:extLst>
          </xdr:cNvPr>
          <xdr:cNvSpPr>
            <a:spLocks noChangeShapeType="1"/>
          </xdr:cNvSpPr>
        </xdr:nvSpPr>
        <xdr:spPr bwMode="auto">
          <a:xfrm>
            <a:off x="3497052" y="3213252"/>
            <a:ext cx="3414125" cy="1492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Rectangle 32">
            <a:extLst>
              <a:ext uri="{FF2B5EF4-FFF2-40B4-BE49-F238E27FC236}">
                <a16:creationId xmlns:a16="http://schemas.microsoft.com/office/drawing/2014/main" id="{BDDA4A44-B105-4420-97C3-C676B237D927}"/>
              </a:ext>
            </a:extLst>
          </xdr:cNvPr>
          <xdr:cNvSpPr>
            <a:spLocks noChangeArrowheads="1"/>
          </xdr:cNvSpPr>
        </xdr:nvSpPr>
        <xdr:spPr bwMode="auto">
          <a:xfrm>
            <a:off x="10574166" y="3048101"/>
            <a:ext cx="961564" cy="3156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耕起</a:t>
            </a:r>
          </a:p>
        </xdr:txBody>
      </xdr:sp>
      <xdr:sp macro="" textlink="">
        <xdr:nvSpPr>
          <xdr:cNvPr id="30" name="Rectangle 33">
            <a:extLst>
              <a:ext uri="{FF2B5EF4-FFF2-40B4-BE49-F238E27FC236}">
                <a16:creationId xmlns:a16="http://schemas.microsoft.com/office/drawing/2014/main" id="{DD95885F-B02D-4901-8AC0-F407EDC17414}"/>
              </a:ext>
            </a:extLst>
          </xdr:cNvPr>
          <xdr:cNvSpPr>
            <a:spLocks noChangeArrowheads="1"/>
          </xdr:cNvSpPr>
        </xdr:nvSpPr>
        <xdr:spPr bwMode="auto">
          <a:xfrm>
            <a:off x="11638297" y="3055801"/>
            <a:ext cx="641043" cy="3079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播種</a:t>
            </a:r>
          </a:p>
        </xdr:txBody>
      </xdr:sp>
      <xdr:sp macro="" textlink="">
        <xdr:nvSpPr>
          <xdr:cNvPr id="31" name="Rectangle 31">
            <a:extLst>
              <a:ext uri="{FF2B5EF4-FFF2-40B4-BE49-F238E27FC236}">
                <a16:creationId xmlns:a16="http://schemas.microsoft.com/office/drawing/2014/main" id="{7DB50C2B-6F4D-4DEC-B819-1C61C0B92DF4}"/>
              </a:ext>
            </a:extLst>
          </xdr:cNvPr>
          <xdr:cNvSpPr>
            <a:spLocks noChangeArrowheads="1"/>
          </xdr:cNvSpPr>
        </xdr:nvSpPr>
        <xdr:spPr bwMode="auto">
          <a:xfrm>
            <a:off x="6907400" y="3086600"/>
            <a:ext cx="948744" cy="29259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刈取</a:t>
            </a:r>
          </a:p>
        </xdr:txBody>
      </xdr:sp>
    </xdr:grpSp>
    <xdr:clientData/>
  </xdr:twoCellAnchor>
  <xdr:twoCellAnchor>
    <xdr:from>
      <xdr:col>25</xdr:col>
      <xdr:colOff>99060</xdr:colOff>
      <xdr:row>10</xdr:row>
      <xdr:rowOff>0</xdr:rowOff>
    </xdr:from>
    <xdr:to>
      <xdr:col>41</xdr:col>
      <xdr:colOff>289560</xdr:colOff>
      <xdr:row>11</xdr:row>
      <xdr:rowOff>83820</xdr:rowOff>
    </xdr:to>
    <xdr:grpSp>
      <xdr:nvGrpSpPr>
        <xdr:cNvPr id="14715" name="グループ化 23">
          <a:extLst>
            <a:ext uri="{FF2B5EF4-FFF2-40B4-BE49-F238E27FC236}">
              <a16:creationId xmlns:a16="http://schemas.microsoft.com/office/drawing/2014/main" id="{7228AA3A-C582-411B-A9E8-27FAD66D06B8}"/>
            </a:ext>
          </a:extLst>
        </xdr:cNvPr>
        <xdr:cNvGrpSpPr>
          <a:grpSpLocks/>
        </xdr:cNvGrpSpPr>
      </xdr:nvGrpSpPr>
      <xdr:grpSpPr bwMode="auto">
        <a:xfrm>
          <a:off x="7611598" y="2442308"/>
          <a:ext cx="5504962" cy="298743"/>
          <a:chOff x="5085353" y="2307919"/>
          <a:chExt cx="6092176" cy="303129"/>
        </a:xfrm>
      </xdr:grpSpPr>
      <xdr:grpSp>
        <xdr:nvGrpSpPr>
          <xdr:cNvPr id="14720" name="グループ化 22">
            <a:extLst>
              <a:ext uri="{FF2B5EF4-FFF2-40B4-BE49-F238E27FC236}">
                <a16:creationId xmlns:a16="http://schemas.microsoft.com/office/drawing/2014/main" id="{610D59F2-1B17-44A7-9B77-0D907A41A40D}"/>
              </a:ext>
            </a:extLst>
          </xdr:cNvPr>
          <xdr:cNvGrpSpPr>
            <a:grpSpLocks/>
          </xdr:cNvGrpSpPr>
        </xdr:nvGrpSpPr>
        <xdr:grpSpPr bwMode="auto">
          <a:xfrm>
            <a:off x="5085353" y="2330400"/>
            <a:ext cx="5724948" cy="280648"/>
            <a:chOff x="5085353" y="2330400"/>
            <a:chExt cx="5724948" cy="280648"/>
          </a:xfrm>
        </xdr:grpSpPr>
        <xdr:sp macro="" textlink="">
          <xdr:nvSpPr>
            <xdr:cNvPr id="14722" name="Line 38">
              <a:extLst>
                <a:ext uri="{FF2B5EF4-FFF2-40B4-BE49-F238E27FC236}">
                  <a16:creationId xmlns:a16="http://schemas.microsoft.com/office/drawing/2014/main" id="{1245E678-FD54-4EE4-95E6-71FAE757E4B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188254" y="2457335"/>
              <a:ext cx="5622047" cy="18102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Rectangle 44">
              <a:extLst>
                <a:ext uri="{FF2B5EF4-FFF2-40B4-BE49-F238E27FC236}">
                  <a16:creationId xmlns:a16="http://schemas.microsoft.com/office/drawing/2014/main" id="{B923BFB6-6FFA-48AC-8EA4-49DFA52CCB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77451" y="2331236"/>
              <a:ext cx="974065" cy="27981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田植</a:t>
              </a:r>
            </a:p>
          </xdr:txBody>
        </xdr:sp>
        <xdr:sp macro="" textlink="">
          <xdr:nvSpPr>
            <xdr:cNvPr id="22" name="円/楕円 21">
              <a:extLst>
                <a:ext uri="{FF2B5EF4-FFF2-40B4-BE49-F238E27FC236}">
                  <a16:creationId xmlns:a16="http://schemas.microsoft.com/office/drawing/2014/main" id="{1496ED42-3C32-4910-B472-D17C5976220A}"/>
                </a:ext>
              </a:extLst>
            </xdr:cNvPr>
            <xdr:cNvSpPr/>
          </xdr:nvSpPr>
          <xdr:spPr>
            <a:xfrm>
              <a:off x="5085353" y="2408962"/>
              <a:ext cx="119622" cy="108816"/>
            </a:xfrm>
            <a:prstGeom prst="ellipse">
              <a:avLst/>
            </a:prstGeom>
            <a:noFill/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0" name="Rectangle 29">
            <a:extLst>
              <a:ext uri="{FF2B5EF4-FFF2-40B4-BE49-F238E27FC236}">
                <a16:creationId xmlns:a16="http://schemas.microsoft.com/office/drawing/2014/main" id="{5EED6FAB-8D6F-4A35-A888-DBA37081D363}"/>
              </a:ext>
            </a:extLst>
          </xdr:cNvPr>
          <xdr:cNvSpPr>
            <a:spLocks noChangeArrowheads="1"/>
          </xdr:cNvSpPr>
        </xdr:nvSpPr>
        <xdr:spPr bwMode="auto">
          <a:xfrm>
            <a:off x="10203464" y="2307919"/>
            <a:ext cx="974065" cy="2953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刈取</a:t>
            </a:r>
          </a:p>
        </xdr:txBody>
      </xdr:sp>
    </xdr:grpSp>
    <xdr:clientData/>
  </xdr:twoCellAnchor>
  <xdr:twoCellAnchor>
    <xdr:from>
      <xdr:col>27</xdr:col>
      <xdr:colOff>53340</xdr:colOff>
      <xdr:row>17</xdr:row>
      <xdr:rowOff>45720</xdr:rowOff>
    </xdr:from>
    <xdr:to>
      <xdr:col>42</xdr:col>
      <xdr:colOff>121920</xdr:colOff>
      <xdr:row>18</xdr:row>
      <xdr:rowOff>160020</xdr:rowOff>
    </xdr:to>
    <xdr:grpSp>
      <xdr:nvGrpSpPr>
        <xdr:cNvPr id="14716" name="グループ化 3">
          <a:extLst>
            <a:ext uri="{FF2B5EF4-FFF2-40B4-BE49-F238E27FC236}">
              <a16:creationId xmlns:a16="http://schemas.microsoft.com/office/drawing/2014/main" id="{93F13018-6679-4AE8-A6C6-E51797B647E7}"/>
            </a:ext>
          </a:extLst>
        </xdr:cNvPr>
        <xdr:cNvGrpSpPr>
          <a:grpSpLocks/>
        </xdr:cNvGrpSpPr>
      </xdr:nvGrpSpPr>
      <xdr:grpSpPr bwMode="auto">
        <a:xfrm>
          <a:off x="8230186" y="3992489"/>
          <a:ext cx="5050888" cy="329223"/>
          <a:chOff x="5768018" y="3913054"/>
          <a:chExt cx="5589001" cy="333030"/>
        </a:xfrm>
      </xdr:grpSpPr>
      <xdr:sp macro="" textlink="">
        <xdr:nvSpPr>
          <xdr:cNvPr id="14717" name="Line 43">
            <a:extLst>
              <a:ext uri="{FF2B5EF4-FFF2-40B4-BE49-F238E27FC236}">
                <a16:creationId xmlns:a16="http://schemas.microsoft.com/office/drawing/2014/main" id="{E48AD91D-7553-40DE-8793-4241E1C74EA6}"/>
              </a:ext>
            </a:extLst>
          </xdr:cNvPr>
          <xdr:cNvSpPr>
            <a:spLocks noChangeShapeType="1"/>
          </xdr:cNvSpPr>
        </xdr:nvSpPr>
        <xdr:spPr bwMode="auto">
          <a:xfrm>
            <a:off x="6225104" y="4085422"/>
            <a:ext cx="474540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Rectangle 35">
            <a:extLst>
              <a:ext uri="{FF2B5EF4-FFF2-40B4-BE49-F238E27FC236}">
                <a16:creationId xmlns:a16="http://schemas.microsoft.com/office/drawing/2014/main" id="{DCDFA97C-991E-4FC4-846B-DDD9508B0A8B}"/>
              </a:ext>
            </a:extLst>
          </xdr:cNvPr>
          <xdr:cNvSpPr>
            <a:spLocks noChangeArrowheads="1"/>
          </xdr:cNvSpPr>
        </xdr:nvSpPr>
        <xdr:spPr bwMode="auto">
          <a:xfrm>
            <a:off x="5768018" y="3913054"/>
            <a:ext cx="974230" cy="3330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耕起・播種</a:t>
            </a:r>
          </a:p>
        </xdr:txBody>
      </xdr:sp>
      <xdr:sp macro="" textlink="">
        <xdr:nvSpPr>
          <xdr:cNvPr id="28" name="Rectangle 36">
            <a:extLst>
              <a:ext uri="{FF2B5EF4-FFF2-40B4-BE49-F238E27FC236}">
                <a16:creationId xmlns:a16="http://schemas.microsoft.com/office/drawing/2014/main" id="{19CD8795-4F73-45BC-A3B4-D9E4A7F66BA3}"/>
              </a:ext>
            </a:extLst>
          </xdr:cNvPr>
          <xdr:cNvSpPr>
            <a:spLocks noChangeArrowheads="1"/>
          </xdr:cNvSpPr>
        </xdr:nvSpPr>
        <xdr:spPr bwMode="auto">
          <a:xfrm>
            <a:off x="10758808" y="3920799"/>
            <a:ext cx="598211" cy="31754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刈取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Y35"/>
  <sheetViews>
    <sheetView tabSelected="1" view="pageBreakPreview" zoomScale="65" zoomScaleNormal="65" zoomScaleSheetLayoutView="65" workbookViewId="0">
      <selection activeCell="J4" sqref="J4:K4"/>
    </sheetView>
  </sheetViews>
  <sheetFormatPr defaultColWidth="4.08984375" defaultRowHeight="13" x14ac:dyDescent="0.2"/>
  <cols>
    <col min="1" max="3" width="3.08984375" style="26" customWidth="1"/>
    <col min="4" max="9" width="4.08984375" style="26" customWidth="1"/>
    <col min="10" max="12" width="4" style="26" customWidth="1"/>
    <col min="13" max="48" width="4.81640625" style="26" customWidth="1"/>
    <col min="49" max="16384" width="4.08984375" style="26"/>
  </cols>
  <sheetData>
    <row r="1" spans="1:51" ht="13.5" customHeight="1" x14ac:dyDescent="0.2">
      <c r="A1" s="579" t="s">
        <v>155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579"/>
      <c r="AX1" s="579"/>
    </row>
    <row r="2" spans="1:51" ht="24.5" customHeight="1" thickBot="1" x14ac:dyDescent="0.25">
      <c r="A2" s="579"/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79"/>
      <c r="AF2" s="579"/>
      <c r="AG2" s="579"/>
      <c r="AH2" s="579"/>
      <c r="AI2" s="579"/>
      <c r="AJ2" s="579"/>
      <c r="AK2" s="579"/>
      <c r="AL2" s="579"/>
      <c r="AM2" s="579"/>
      <c r="AN2" s="579"/>
      <c r="AO2" s="579"/>
      <c r="AP2" s="579"/>
      <c r="AQ2" s="579"/>
      <c r="AR2" s="579"/>
      <c r="AS2" s="579"/>
      <c r="AT2" s="579"/>
      <c r="AU2" s="579"/>
      <c r="AV2" s="579"/>
      <c r="AW2" s="579"/>
      <c r="AX2" s="579"/>
    </row>
    <row r="3" spans="1:51" ht="18.75" customHeight="1" thickBot="1" x14ac:dyDescent="0.25">
      <c r="A3" s="591" t="s">
        <v>0</v>
      </c>
      <c r="B3" s="592"/>
      <c r="C3" s="592"/>
      <c r="D3" s="592"/>
      <c r="E3" s="592"/>
      <c r="F3" s="593"/>
      <c r="G3" s="594" t="s">
        <v>89</v>
      </c>
      <c r="H3" s="595"/>
      <c r="I3" s="595"/>
      <c r="J3" s="595"/>
      <c r="K3" s="595"/>
      <c r="L3" s="595"/>
      <c r="M3" s="595"/>
      <c r="N3" s="596"/>
      <c r="O3" s="580" t="s">
        <v>158</v>
      </c>
      <c r="P3" s="581"/>
      <c r="Q3" s="581"/>
      <c r="R3" s="581"/>
      <c r="S3" s="581"/>
      <c r="T3" s="586">
        <v>22</v>
      </c>
      <c r="U3" s="587"/>
      <c r="V3" s="136" t="s">
        <v>85</v>
      </c>
      <c r="W3" s="580" t="s">
        <v>159</v>
      </c>
      <c r="X3" s="581"/>
      <c r="Y3" s="581"/>
      <c r="Z3" s="581"/>
      <c r="AA3" s="581"/>
      <c r="AB3" s="597">
        <v>32</v>
      </c>
      <c r="AC3" s="598"/>
      <c r="AD3" s="137" t="s">
        <v>85</v>
      </c>
      <c r="AE3" s="138"/>
      <c r="AF3" s="138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</row>
    <row r="4" spans="1:51" ht="18.75" customHeight="1" thickBot="1" x14ac:dyDescent="0.25">
      <c r="A4" s="580" t="s">
        <v>156</v>
      </c>
      <c r="B4" s="581"/>
      <c r="C4" s="581"/>
      <c r="D4" s="581"/>
      <c r="E4" s="581"/>
      <c r="F4" s="582"/>
      <c r="G4" s="583" t="s">
        <v>5</v>
      </c>
      <c r="H4" s="584"/>
      <c r="I4" s="585"/>
      <c r="J4" s="586">
        <v>20</v>
      </c>
      <c r="K4" s="587"/>
      <c r="L4" s="140" t="s">
        <v>85</v>
      </c>
      <c r="M4" s="588" t="s">
        <v>68</v>
      </c>
      <c r="N4" s="584"/>
      <c r="O4" s="585"/>
      <c r="P4" s="586">
        <v>20</v>
      </c>
      <c r="Q4" s="587"/>
      <c r="R4" s="137" t="s">
        <v>85</v>
      </c>
      <c r="S4" s="583" t="s">
        <v>107</v>
      </c>
      <c r="T4" s="584"/>
      <c r="U4" s="585"/>
      <c r="V4" s="589">
        <v>2</v>
      </c>
      <c r="W4" s="590"/>
      <c r="X4" s="140" t="s">
        <v>85</v>
      </c>
      <c r="Y4" s="588"/>
      <c r="Z4" s="584"/>
      <c r="AA4" s="585"/>
      <c r="AB4" s="589"/>
      <c r="AC4" s="590"/>
      <c r="AD4" s="137" t="s">
        <v>85</v>
      </c>
      <c r="AE4" s="138"/>
      <c r="AF4" s="138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</row>
    <row r="5" spans="1:51" ht="18.75" customHeight="1" thickBot="1" x14ac:dyDescent="0.25">
      <c r="A5" s="573" t="s">
        <v>157</v>
      </c>
      <c r="B5" s="574"/>
      <c r="C5" s="574"/>
      <c r="D5" s="574"/>
      <c r="E5" s="574"/>
      <c r="F5" s="575"/>
      <c r="G5" s="460" t="s">
        <v>5</v>
      </c>
      <c r="H5" s="445"/>
      <c r="I5" s="537"/>
      <c r="J5" s="535">
        <v>30</v>
      </c>
      <c r="K5" s="536"/>
      <c r="L5" s="141" t="s">
        <v>85</v>
      </c>
      <c r="M5" s="444" t="s">
        <v>68</v>
      </c>
      <c r="N5" s="445"/>
      <c r="O5" s="537"/>
      <c r="P5" s="535">
        <v>20</v>
      </c>
      <c r="Q5" s="536"/>
      <c r="R5" s="142" t="s">
        <v>85</v>
      </c>
      <c r="S5" s="460" t="s">
        <v>107</v>
      </c>
      <c r="T5" s="445"/>
      <c r="U5" s="537"/>
      <c r="V5" s="599">
        <v>2</v>
      </c>
      <c r="W5" s="453"/>
      <c r="X5" s="141" t="s">
        <v>85</v>
      </c>
      <c r="Y5" s="444"/>
      <c r="Z5" s="445"/>
      <c r="AA5" s="537"/>
      <c r="AB5" s="599"/>
      <c r="AC5" s="453"/>
      <c r="AD5" s="142" t="s">
        <v>85</v>
      </c>
      <c r="AE5" s="138"/>
      <c r="AF5" s="138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</row>
    <row r="6" spans="1:51" ht="13.5" thickBot="1" x14ac:dyDescent="0.25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9"/>
      <c r="AQ6" s="139"/>
      <c r="AR6" s="139"/>
      <c r="AS6" s="139"/>
      <c r="AT6" s="139"/>
      <c r="AU6" s="139"/>
      <c r="AV6" s="139"/>
      <c r="AW6" s="139"/>
      <c r="AX6" s="139"/>
    </row>
    <row r="7" spans="1:51" ht="25.5" customHeight="1" x14ac:dyDescent="0.2">
      <c r="A7" s="576" t="s">
        <v>2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32"/>
      <c r="M7" s="578" t="s">
        <v>142</v>
      </c>
      <c r="N7" s="529"/>
      <c r="O7" s="530"/>
      <c r="P7" s="528" t="s">
        <v>141</v>
      </c>
      <c r="Q7" s="529"/>
      <c r="R7" s="530"/>
      <c r="S7" s="528" t="s">
        <v>140</v>
      </c>
      <c r="T7" s="529"/>
      <c r="U7" s="530"/>
      <c r="V7" s="528" t="s">
        <v>90</v>
      </c>
      <c r="W7" s="529"/>
      <c r="X7" s="530"/>
      <c r="Y7" s="528" t="s">
        <v>91</v>
      </c>
      <c r="Z7" s="529"/>
      <c r="AA7" s="530"/>
      <c r="AB7" s="528" t="s">
        <v>92</v>
      </c>
      <c r="AC7" s="529"/>
      <c r="AD7" s="530"/>
      <c r="AE7" s="528" t="s">
        <v>93</v>
      </c>
      <c r="AF7" s="529"/>
      <c r="AG7" s="530"/>
      <c r="AH7" s="528" t="s">
        <v>94</v>
      </c>
      <c r="AI7" s="529"/>
      <c r="AJ7" s="530"/>
      <c r="AK7" s="528" t="s">
        <v>95</v>
      </c>
      <c r="AL7" s="529"/>
      <c r="AM7" s="530"/>
      <c r="AN7" s="528" t="s">
        <v>96</v>
      </c>
      <c r="AO7" s="529"/>
      <c r="AP7" s="530"/>
      <c r="AQ7" s="528" t="s">
        <v>97</v>
      </c>
      <c r="AR7" s="529"/>
      <c r="AS7" s="530"/>
      <c r="AT7" s="528" t="s">
        <v>98</v>
      </c>
      <c r="AU7" s="529"/>
      <c r="AV7" s="530"/>
      <c r="AW7" s="531" t="s">
        <v>4</v>
      </c>
      <c r="AX7" s="532"/>
    </row>
    <row r="8" spans="1:51" ht="25.5" customHeight="1" thickBot="1" x14ac:dyDescent="0.25">
      <c r="A8" s="577"/>
      <c r="B8" s="554"/>
      <c r="C8" s="554"/>
      <c r="D8" s="554"/>
      <c r="E8" s="554"/>
      <c r="F8" s="554"/>
      <c r="G8" s="554"/>
      <c r="H8" s="554"/>
      <c r="I8" s="554"/>
      <c r="J8" s="554"/>
      <c r="K8" s="554"/>
      <c r="L8" s="534"/>
      <c r="M8" s="241" t="s">
        <v>3</v>
      </c>
      <c r="N8" s="242" t="s">
        <v>99</v>
      </c>
      <c r="O8" s="243" t="s">
        <v>100</v>
      </c>
      <c r="P8" s="244" t="s">
        <v>3</v>
      </c>
      <c r="Q8" s="242" t="s">
        <v>99</v>
      </c>
      <c r="R8" s="243" t="s">
        <v>100</v>
      </c>
      <c r="S8" s="244" t="s">
        <v>3</v>
      </c>
      <c r="T8" s="242" t="s">
        <v>99</v>
      </c>
      <c r="U8" s="243" t="s">
        <v>100</v>
      </c>
      <c r="V8" s="244" t="s">
        <v>3</v>
      </c>
      <c r="W8" s="242" t="s">
        <v>99</v>
      </c>
      <c r="X8" s="243" t="s">
        <v>100</v>
      </c>
      <c r="Y8" s="244" t="s">
        <v>3</v>
      </c>
      <c r="Z8" s="242" t="s">
        <v>99</v>
      </c>
      <c r="AA8" s="243" t="s">
        <v>100</v>
      </c>
      <c r="AB8" s="244" t="s">
        <v>3</v>
      </c>
      <c r="AC8" s="242" t="s">
        <v>99</v>
      </c>
      <c r="AD8" s="243" t="s">
        <v>100</v>
      </c>
      <c r="AE8" s="244" t="s">
        <v>3</v>
      </c>
      <c r="AF8" s="242" t="s">
        <v>99</v>
      </c>
      <c r="AG8" s="243" t="s">
        <v>100</v>
      </c>
      <c r="AH8" s="244" t="s">
        <v>3</v>
      </c>
      <c r="AI8" s="242" t="s">
        <v>99</v>
      </c>
      <c r="AJ8" s="243" t="s">
        <v>100</v>
      </c>
      <c r="AK8" s="244" t="s">
        <v>3</v>
      </c>
      <c r="AL8" s="242" t="s">
        <v>99</v>
      </c>
      <c r="AM8" s="243" t="s">
        <v>100</v>
      </c>
      <c r="AN8" s="244" t="s">
        <v>3</v>
      </c>
      <c r="AO8" s="242" t="s">
        <v>99</v>
      </c>
      <c r="AP8" s="243" t="s">
        <v>100</v>
      </c>
      <c r="AQ8" s="244" t="s">
        <v>3</v>
      </c>
      <c r="AR8" s="242" t="s">
        <v>99</v>
      </c>
      <c r="AS8" s="243" t="s">
        <v>100</v>
      </c>
      <c r="AT8" s="244" t="s">
        <v>3</v>
      </c>
      <c r="AU8" s="242" t="s">
        <v>99</v>
      </c>
      <c r="AV8" s="243" t="s">
        <v>100</v>
      </c>
      <c r="AW8" s="533"/>
      <c r="AX8" s="534"/>
    </row>
    <row r="9" spans="1:51" ht="17.25" customHeight="1" x14ac:dyDescent="0.2">
      <c r="A9" s="455" t="s">
        <v>5</v>
      </c>
      <c r="B9" s="456"/>
      <c r="C9" s="456"/>
      <c r="D9" s="456"/>
      <c r="E9" s="456"/>
      <c r="F9" s="456"/>
      <c r="G9" s="456"/>
      <c r="H9" s="456"/>
      <c r="I9" s="456"/>
      <c r="J9" s="456"/>
      <c r="K9" s="456"/>
      <c r="L9" s="539"/>
      <c r="M9" s="143"/>
      <c r="N9" s="144"/>
      <c r="O9" s="145"/>
      <c r="P9" s="146"/>
      <c r="Q9" s="144"/>
      <c r="R9" s="145"/>
      <c r="S9" s="146"/>
      <c r="T9" s="144"/>
      <c r="U9" s="145"/>
      <c r="V9" s="148"/>
      <c r="W9" s="144"/>
      <c r="X9" s="147"/>
      <c r="Y9" s="148"/>
      <c r="Z9" s="144"/>
      <c r="AA9" s="147"/>
      <c r="AB9" s="148"/>
      <c r="AC9" s="144"/>
      <c r="AD9" s="147"/>
      <c r="AE9" s="148"/>
      <c r="AF9" s="144"/>
      <c r="AG9" s="147"/>
      <c r="AH9" s="148"/>
      <c r="AI9" s="144"/>
      <c r="AJ9" s="147"/>
      <c r="AK9" s="148"/>
      <c r="AL9" s="144"/>
      <c r="AM9" s="147"/>
      <c r="AN9" s="148"/>
      <c r="AO9" s="144"/>
      <c r="AP9" s="147"/>
      <c r="AQ9" s="148"/>
      <c r="AR9" s="144"/>
      <c r="AS9" s="147"/>
      <c r="AT9" s="148"/>
      <c r="AU9" s="144"/>
      <c r="AV9" s="147"/>
      <c r="AW9" s="538"/>
      <c r="AX9" s="539"/>
      <c r="AY9" s="27"/>
    </row>
    <row r="10" spans="1:51" ht="17.25" customHeight="1" x14ac:dyDescent="0.2">
      <c r="A10" s="494"/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541"/>
      <c r="M10" s="149"/>
      <c r="N10" s="150"/>
      <c r="O10" s="151"/>
      <c r="P10" s="152"/>
      <c r="Q10" s="150"/>
      <c r="R10" s="151"/>
      <c r="S10" s="152"/>
      <c r="T10" s="150"/>
      <c r="U10" s="151"/>
      <c r="V10" s="154"/>
      <c r="W10" s="150"/>
      <c r="X10" s="153"/>
      <c r="Y10" s="154"/>
      <c r="Z10" s="150"/>
      <c r="AA10" s="153"/>
      <c r="AB10" s="154"/>
      <c r="AC10" s="150"/>
      <c r="AD10" s="153"/>
      <c r="AE10" s="154"/>
      <c r="AF10" s="150"/>
      <c r="AG10" s="153"/>
      <c r="AH10" s="154"/>
      <c r="AI10" s="150"/>
      <c r="AJ10" s="153"/>
      <c r="AK10" s="154"/>
      <c r="AL10" s="150"/>
      <c r="AM10" s="153"/>
      <c r="AN10" s="154"/>
      <c r="AO10" s="150"/>
      <c r="AP10" s="153"/>
      <c r="AQ10" s="154"/>
      <c r="AR10" s="150"/>
      <c r="AS10" s="153"/>
      <c r="AT10" s="154"/>
      <c r="AU10" s="150"/>
      <c r="AV10" s="153"/>
      <c r="AW10" s="540"/>
      <c r="AX10" s="541"/>
      <c r="AY10" s="27"/>
    </row>
    <row r="11" spans="1:51" ht="17.25" customHeight="1" x14ac:dyDescent="0.2">
      <c r="A11" s="494"/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541"/>
      <c r="M11" s="149"/>
      <c r="N11" s="150"/>
      <c r="O11" s="151"/>
      <c r="P11" s="152"/>
      <c r="Q11" s="150"/>
      <c r="R11" s="151"/>
      <c r="S11" s="152"/>
      <c r="T11" s="150"/>
      <c r="U11" s="151"/>
      <c r="V11" s="154"/>
      <c r="W11" s="150"/>
      <c r="X11" s="153"/>
      <c r="Y11" s="154"/>
      <c r="Z11" s="153"/>
      <c r="AA11" s="153"/>
      <c r="AB11" s="154"/>
      <c r="AC11" s="150"/>
      <c r="AD11" s="153"/>
      <c r="AE11" s="154"/>
      <c r="AF11" s="150"/>
      <c r="AG11" s="153"/>
      <c r="AH11" s="154"/>
      <c r="AI11" s="150"/>
      <c r="AJ11" s="153"/>
      <c r="AK11" s="154"/>
      <c r="AL11" s="150"/>
      <c r="AM11" s="153"/>
      <c r="AN11" s="154"/>
      <c r="AO11" s="150"/>
      <c r="AP11" s="153"/>
      <c r="AQ11" s="154"/>
      <c r="AR11" s="150"/>
      <c r="AS11" s="153"/>
      <c r="AT11" s="154"/>
      <c r="AU11" s="150"/>
      <c r="AV11" s="153"/>
      <c r="AW11" s="540"/>
      <c r="AX11" s="541"/>
      <c r="AY11" s="27"/>
    </row>
    <row r="12" spans="1:51" ht="17.25" customHeight="1" thickBot="1" x14ac:dyDescent="0.25">
      <c r="A12" s="458"/>
      <c r="B12" s="459"/>
      <c r="C12" s="459"/>
      <c r="D12" s="459"/>
      <c r="E12" s="459"/>
      <c r="F12" s="459"/>
      <c r="G12" s="459"/>
      <c r="H12" s="459"/>
      <c r="I12" s="459"/>
      <c r="J12" s="459"/>
      <c r="K12" s="459"/>
      <c r="L12" s="542"/>
      <c r="M12" s="155"/>
      <c r="N12" s="156"/>
      <c r="O12" s="157"/>
      <c r="P12" s="158"/>
      <c r="Q12" s="156"/>
      <c r="R12" s="157"/>
      <c r="S12" s="158"/>
      <c r="T12" s="156"/>
      <c r="U12" s="157"/>
      <c r="V12" s="160"/>
      <c r="W12" s="156"/>
      <c r="X12" s="159"/>
      <c r="Y12" s="160"/>
      <c r="Z12" s="159" t="s">
        <v>137</v>
      </c>
      <c r="AA12" s="161"/>
      <c r="AB12" s="160"/>
      <c r="AC12" s="156"/>
      <c r="AD12" s="161"/>
      <c r="AE12" s="160"/>
      <c r="AF12" s="156"/>
      <c r="AG12" s="161"/>
      <c r="AH12" s="160"/>
      <c r="AI12" s="156"/>
      <c r="AJ12" s="161"/>
      <c r="AK12" s="160"/>
      <c r="AL12" s="156"/>
      <c r="AM12" s="161"/>
      <c r="AN12" s="160"/>
      <c r="AO12" s="156"/>
      <c r="AP12" s="161"/>
      <c r="AQ12" s="160"/>
      <c r="AR12" s="156"/>
      <c r="AS12" s="161"/>
      <c r="AT12" s="160"/>
      <c r="AU12" s="156"/>
      <c r="AV12" s="161"/>
      <c r="AW12" s="537"/>
      <c r="AX12" s="542"/>
      <c r="AY12" s="27"/>
    </row>
    <row r="13" spans="1:51" ht="17.25" customHeight="1" x14ac:dyDescent="0.2">
      <c r="A13" s="455" t="s">
        <v>68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539"/>
      <c r="M13" s="143"/>
      <c r="N13" s="144"/>
      <c r="O13" s="145"/>
      <c r="P13" s="146"/>
      <c r="Q13" s="144"/>
      <c r="R13" s="145"/>
      <c r="S13" s="146"/>
      <c r="T13" s="144"/>
      <c r="U13" s="145"/>
      <c r="V13" s="148"/>
      <c r="W13" s="144"/>
      <c r="X13" s="147"/>
      <c r="Y13" s="148"/>
      <c r="Z13" s="144"/>
      <c r="AA13" s="147"/>
      <c r="AB13" s="148"/>
      <c r="AC13" s="144"/>
      <c r="AD13" s="147"/>
      <c r="AE13" s="148"/>
      <c r="AF13" s="144"/>
      <c r="AG13" s="147"/>
      <c r="AH13" s="148"/>
      <c r="AI13" s="144"/>
      <c r="AJ13" s="147"/>
      <c r="AK13" s="148"/>
      <c r="AL13" s="144"/>
      <c r="AM13" s="147"/>
      <c r="AN13" s="148"/>
      <c r="AO13" s="144"/>
      <c r="AP13" s="147"/>
      <c r="AQ13" s="148"/>
      <c r="AR13" s="144"/>
      <c r="AS13" s="147"/>
      <c r="AT13" s="148"/>
      <c r="AU13" s="144"/>
      <c r="AV13" s="147"/>
      <c r="AW13" s="538"/>
      <c r="AX13" s="539"/>
      <c r="AY13" s="27"/>
    </row>
    <row r="14" spans="1:51" ht="17.25" customHeight="1" x14ac:dyDescent="0.2">
      <c r="A14" s="494"/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541"/>
      <c r="M14" s="149"/>
      <c r="N14" s="150"/>
      <c r="O14" s="151"/>
      <c r="P14" s="152"/>
      <c r="Q14" s="150"/>
      <c r="R14" s="151"/>
      <c r="S14" s="152"/>
      <c r="T14" s="150"/>
      <c r="U14" s="151"/>
      <c r="V14" s="154"/>
      <c r="W14" s="150"/>
      <c r="X14" s="153"/>
      <c r="Y14" s="154"/>
      <c r="Z14" s="150"/>
      <c r="AA14" s="153"/>
      <c r="AB14" s="154"/>
      <c r="AC14" s="150"/>
      <c r="AD14" s="153"/>
      <c r="AE14" s="154"/>
      <c r="AF14" s="150"/>
      <c r="AG14" s="153"/>
      <c r="AH14" s="154"/>
      <c r="AI14" s="150"/>
      <c r="AJ14" s="153"/>
      <c r="AK14" s="154"/>
      <c r="AL14" s="150"/>
      <c r="AM14" s="153"/>
      <c r="AN14" s="154"/>
      <c r="AO14" s="150"/>
      <c r="AP14" s="153"/>
      <c r="AQ14" s="154"/>
      <c r="AR14" s="150"/>
      <c r="AS14" s="153"/>
      <c r="AT14" s="154"/>
      <c r="AU14" s="150"/>
      <c r="AV14" s="153"/>
      <c r="AW14" s="540"/>
      <c r="AX14" s="541"/>
      <c r="AY14" s="27"/>
    </row>
    <row r="15" spans="1:51" ht="17.25" customHeight="1" x14ac:dyDescent="0.2">
      <c r="A15" s="494"/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541"/>
      <c r="M15" s="149"/>
      <c r="N15" s="150"/>
      <c r="O15" s="151"/>
      <c r="P15" s="152"/>
      <c r="Q15" s="150"/>
      <c r="R15" s="151"/>
      <c r="S15" s="152"/>
      <c r="T15" s="150"/>
      <c r="U15" s="151"/>
      <c r="V15" s="154"/>
      <c r="W15" s="150"/>
      <c r="X15" s="153"/>
      <c r="Y15" s="154"/>
      <c r="Z15" s="150"/>
      <c r="AA15" s="153"/>
      <c r="AB15" s="154"/>
      <c r="AC15" s="150"/>
      <c r="AD15" s="153"/>
      <c r="AE15" s="154"/>
      <c r="AF15" s="150"/>
      <c r="AG15" s="153"/>
      <c r="AH15" s="154"/>
      <c r="AI15" s="150"/>
      <c r="AJ15" s="153"/>
      <c r="AK15" s="154"/>
      <c r="AL15" s="150"/>
      <c r="AM15" s="153"/>
      <c r="AN15" s="154"/>
      <c r="AO15" s="150"/>
      <c r="AP15" s="153"/>
      <c r="AQ15" s="154"/>
      <c r="AR15" s="150"/>
      <c r="AS15" s="153"/>
      <c r="AT15" s="154"/>
      <c r="AU15" s="150"/>
      <c r="AV15" s="153"/>
      <c r="AW15" s="540"/>
      <c r="AX15" s="541"/>
      <c r="AY15" s="27"/>
    </row>
    <row r="16" spans="1:51" ht="17.25" customHeight="1" thickBot="1" x14ac:dyDescent="0.25">
      <c r="A16" s="458"/>
      <c r="B16" s="459"/>
      <c r="C16" s="459"/>
      <c r="D16" s="459"/>
      <c r="E16" s="459"/>
      <c r="F16" s="459"/>
      <c r="G16" s="459"/>
      <c r="H16" s="459"/>
      <c r="I16" s="459"/>
      <c r="J16" s="459"/>
      <c r="K16" s="459"/>
      <c r="L16" s="542"/>
      <c r="M16" s="155"/>
      <c r="N16" s="156"/>
      <c r="O16" s="157"/>
      <c r="P16" s="158"/>
      <c r="Q16" s="156"/>
      <c r="R16" s="157"/>
      <c r="S16" s="158"/>
      <c r="T16" s="156"/>
      <c r="U16" s="157"/>
      <c r="V16" s="160"/>
      <c r="W16" s="156"/>
      <c r="X16" s="161"/>
      <c r="Y16" s="160"/>
      <c r="Z16" s="156"/>
      <c r="AA16" s="161"/>
      <c r="AB16" s="160"/>
      <c r="AC16" s="156"/>
      <c r="AD16" s="161"/>
      <c r="AE16" s="160"/>
      <c r="AF16" s="156"/>
      <c r="AG16" s="161"/>
      <c r="AH16" s="160"/>
      <c r="AI16" s="156"/>
      <c r="AJ16" s="161"/>
      <c r="AK16" s="160"/>
      <c r="AL16" s="156"/>
      <c r="AM16" s="161"/>
      <c r="AN16" s="160"/>
      <c r="AO16" s="156"/>
      <c r="AP16" s="161"/>
      <c r="AQ16" s="160"/>
      <c r="AR16" s="156"/>
      <c r="AS16" s="161"/>
      <c r="AT16" s="160"/>
      <c r="AU16" s="156"/>
      <c r="AV16" s="161"/>
      <c r="AW16" s="537"/>
      <c r="AX16" s="542"/>
      <c r="AY16" s="27"/>
    </row>
    <row r="17" spans="1:51" ht="17.25" customHeight="1" x14ac:dyDescent="0.2">
      <c r="A17" s="455" t="s">
        <v>1</v>
      </c>
      <c r="B17" s="456"/>
      <c r="C17" s="456"/>
      <c r="D17" s="456"/>
      <c r="E17" s="456"/>
      <c r="F17" s="456"/>
      <c r="G17" s="456"/>
      <c r="H17" s="456"/>
      <c r="I17" s="456"/>
      <c r="J17" s="456"/>
      <c r="K17" s="456"/>
      <c r="L17" s="539"/>
      <c r="M17" s="143"/>
      <c r="N17" s="144"/>
      <c r="O17" s="145"/>
      <c r="P17" s="146"/>
      <c r="Q17" s="144"/>
      <c r="R17" s="145"/>
      <c r="S17" s="146"/>
      <c r="T17" s="144"/>
      <c r="U17" s="145"/>
      <c r="V17" s="148"/>
      <c r="W17" s="144"/>
      <c r="X17" s="147"/>
      <c r="Y17" s="148"/>
      <c r="Z17" s="144"/>
      <c r="AA17" s="147"/>
      <c r="AB17" s="148"/>
      <c r="AC17" s="144"/>
      <c r="AD17" s="147"/>
      <c r="AE17" s="148"/>
      <c r="AF17" s="144"/>
      <c r="AG17" s="147"/>
      <c r="AH17" s="148"/>
      <c r="AI17" s="144"/>
      <c r="AJ17" s="147"/>
      <c r="AK17" s="148"/>
      <c r="AL17" s="144"/>
      <c r="AM17" s="147"/>
      <c r="AN17" s="148"/>
      <c r="AO17" s="144"/>
      <c r="AP17" s="147"/>
      <c r="AQ17" s="148"/>
      <c r="AR17" s="144"/>
      <c r="AS17" s="147"/>
      <c r="AT17" s="148"/>
      <c r="AU17" s="144"/>
      <c r="AV17" s="147"/>
      <c r="AW17" s="538"/>
      <c r="AX17" s="539"/>
      <c r="AY17" s="27"/>
    </row>
    <row r="18" spans="1:51" ht="17.25" customHeight="1" x14ac:dyDescent="0.2">
      <c r="A18" s="494"/>
      <c r="B18" s="495"/>
      <c r="C18" s="495"/>
      <c r="D18" s="495"/>
      <c r="E18" s="495"/>
      <c r="F18" s="495"/>
      <c r="G18" s="495"/>
      <c r="H18" s="495"/>
      <c r="I18" s="495"/>
      <c r="J18" s="495"/>
      <c r="K18" s="495"/>
      <c r="L18" s="541"/>
      <c r="M18" s="149"/>
      <c r="N18" s="150"/>
      <c r="O18" s="151"/>
      <c r="P18" s="152"/>
      <c r="Q18" s="150"/>
      <c r="R18" s="151"/>
      <c r="S18" s="152"/>
      <c r="T18" s="150"/>
      <c r="U18" s="151"/>
      <c r="V18" s="154"/>
      <c r="W18" s="150"/>
      <c r="X18" s="153"/>
      <c r="Y18" s="154"/>
      <c r="Z18" s="150"/>
      <c r="AA18" s="153"/>
      <c r="AB18" s="154"/>
      <c r="AC18" s="150"/>
      <c r="AD18" s="153"/>
      <c r="AE18" s="154"/>
      <c r="AF18" s="150"/>
      <c r="AG18" s="153"/>
      <c r="AH18" s="154"/>
      <c r="AI18" s="150"/>
      <c r="AJ18" s="153"/>
      <c r="AK18" s="154"/>
      <c r="AL18" s="150"/>
      <c r="AM18" s="153"/>
      <c r="AN18" s="154"/>
      <c r="AO18" s="150"/>
      <c r="AP18" s="153"/>
      <c r="AQ18" s="154"/>
      <c r="AR18" s="150"/>
      <c r="AS18" s="153"/>
      <c r="AT18" s="154"/>
      <c r="AU18" s="150"/>
      <c r="AV18" s="153"/>
      <c r="AW18" s="540"/>
      <c r="AX18" s="541"/>
      <c r="AY18" s="27"/>
    </row>
    <row r="19" spans="1:51" ht="17.25" customHeight="1" x14ac:dyDescent="0.2">
      <c r="A19" s="494"/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541"/>
      <c r="M19" s="149"/>
      <c r="N19" s="150"/>
      <c r="O19" s="151"/>
      <c r="P19" s="152"/>
      <c r="Q19" s="150"/>
      <c r="R19" s="151"/>
      <c r="S19" s="152"/>
      <c r="T19" s="150"/>
      <c r="U19" s="151"/>
      <c r="V19" s="154"/>
      <c r="W19" s="150"/>
      <c r="X19" s="153"/>
      <c r="Y19" s="154"/>
      <c r="Z19" s="150"/>
      <c r="AA19" s="153"/>
      <c r="AB19" s="154"/>
      <c r="AC19" s="150"/>
      <c r="AD19" s="153"/>
      <c r="AE19" s="154"/>
      <c r="AF19" s="150"/>
      <c r="AG19" s="153"/>
      <c r="AH19" s="154"/>
      <c r="AI19" s="150"/>
      <c r="AJ19" s="153"/>
      <c r="AK19" s="154"/>
      <c r="AL19" s="150"/>
      <c r="AM19" s="153"/>
      <c r="AN19" s="154"/>
      <c r="AO19" s="150"/>
      <c r="AP19" s="153"/>
      <c r="AQ19" s="154"/>
      <c r="AR19" s="150"/>
      <c r="AS19" s="153"/>
      <c r="AT19" s="154"/>
      <c r="AU19" s="150"/>
      <c r="AV19" s="153"/>
      <c r="AW19" s="540"/>
      <c r="AX19" s="541"/>
      <c r="AY19" s="27"/>
    </row>
    <row r="20" spans="1:51" ht="17.25" customHeight="1" thickBot="1" x14ac:dyDescent="0.25">
      <c r="A20" s="458"/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542"/>
      <c r="M20" s="155"/>
      <c r="N20" s="156"/>
      <c r="O20" s="157"/>
      <c r="P20" s="158"/>
      <c r="Q20" s="156"/>
      <c r="R20" s="157"/>
      <c r="S20" s="158"/>
      <c r="T20" s="156"/>
      <c r="U20" s="157"/>
      <c r="V20" s="160"/>
      <c r="W20" s="156"/>
      <c r="X20" s="161"/>
      <c r="Y20" s="160"/>
      <c r="Z20" s="156"/>
      <c r="AA20" s="161"/>
      <c r="AB20" s="160"/>
      <c r="AC20" s="156"/>
      <c r="AD20" s="161"/>
      <c r="AE20" s="160"/>
      <c r="AF20" s="156"/>
      <c r="AG20" s="161"/>
      <c r="AH20" s="160"/>
      <c r="AI20" s="156"/>
      <c r="AJ20" s="161"/>
      <c r="AK20" s="160"/>
      <c r="AL20" s="156"/>
      <c r="AM20" s="161"/>
      <c r="AN20" s="160"/>
      <c r="AO20" s="156"/>
      <c r="AP20" s="161"/>
      <c r="AQ20" s="160"/>
      <c r="AR20" s="156"/>
      <c r="AS20" s="161"/>
      <c r="AT20" s="160"/>
      <c r="AU20" s="156"/>
      <c r="AV20" s="161"/>
      <c r="AW20" s="537"/>
      <c r="AX20" s="542"/>
      <c r="AY20" s="27"/>
    </row>
    <row r="21" spans="1:51" ht="15" customHeight="1" thickBot="1" x14ac:dyDescent="0.2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9"/>
      <c r="AQ21" s="139"/>
      <c r="AR21" s="139"/>
      <c r="AS21" s="139"/>
      <c r="AT21" s="139"/>
      <c r="AU21" s="139"/>
      <c r="AV21" s="139"/>
      <c r="AW21" s="139"/>
      <c r="AX21" s="139"/>
    </row>
    <row r="22" spans="1:51" ht="22.5" customHeight="1" x14ac:dyDescent="0.2">
      <c r="A22" s="543" t="s">
        <v>101</v>
      </c>
      <c r="B22" s="544"/>
      <c r="C22" s="544"/>
      <c r="D22" s="531" t="s">
        <v>6</v>
      </c>
      <c r="E22" s="549"/>
      <c r="F22" s="550"/>
      <c r="G22" s="544" t="s">
        <v>102</v>
      </c>
      <c r="H22" s="544"/>
      <c r="I22" s="544"/>
      <c r="J22" s="531" t="s">
        <v>7</v>
      </c>
      <c r="K22" s="557"/>
      <c r="L22" s="558"/>
      <c r="M22" s="569" t="s">
        <v>143</v>
      </c>
      <c r="N22" s="570"/>
      <c r="O22" s="570"/>
      <c r="P22" s="570"/>
      <c r="Q22" s="570"/>
      <c r="R22" s="570"/>
      <c r="S22" s="570"/>
      <c r="T22" s="570"/>
      <c r="U22" s="570"/>
      <c r="V22" s="570"/>
      <c r="W22" s="570"/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0"/>
      <c r="AI22" s="570"/>
      <c r="AJ22" s="570"/>
      <c r="AK22" s="570"/>
      <c r="AL22" s="570"/>
      <c r="AM22" s="570"/>
      <c r="AN22" s="570"/>
      <c r="AO22" s="570"/>
      <c r="AP22" s="570"/>
      <c r="AQ22" s="570"/>
      <c r="AR22" s="570"/>
      <c r="AS22" s="570"/>
      <c r="AT22" s="570"/>
      <c r="AU22" s="570"/>
      <c r="AV22" s="571"/>
      <c r="AW22" s="544" t="s">
        <v>8</v>
      </c>
      <c r="AX22" s="566"/>
    </row>
    <row r="23" spans="1:51" ht="22.5" customHeight="1" x14ac:dyDescent="0.2">
      <c r="A23" s="545"/>
      <c r="B23" s="546"/>
      <c r="C23" s="546"/>
      <c r="D23" s="551"/>
      <c r="E23" s="552"/>
      <c r="F23" s="553"/>
      <c r="G23" s="546"/>
      <c r="H23" s="546"/>
      <c r="I23" s="546"/>
      <c r="J23" s="559"/>
      <c r="K23" s="560"/>
      <c r="L23" s="561"/>
      <c r="M23" s="483" t="s">
        <v>142</v>
      </c>
      <c r="N23" s="484"/>
      <c r="O23" s="485"/>
      <c r="P23" s="486" t="s">
        <v>141</v>
      </c>
      <c r="Q23" s="484"/>
      <c r="R23" s="485"/>
      <c r="S23" s="486" t="s">
        <v>140</v>
      </c>
      <c r="T23" s="484"/>
      <c r="U23" s="485"/>
      <c r="V23" s="572" t="s">
        <v>90</v>
      </c>
      <c r="W23" s="484"/>
      <c r="X23" s="485"/>
      <c r="Y23" s="565" t="s">
        <v>91</v>
      </c>
      <c r="Z23" s="481"/>
      <c r="AA23" s="482"/>
      <c r="AB23" s="480" t="s">
        <v>92</v>
      </c>
      <c r="AC23" s="481"/>
      <c r="AD23" s="482"/>
      <c r="AE23" s="480" t="s">
        <v>93</v>
      </c>
      <c r="AF23" s="481"/>
      <c r="AG23" s="482"/>
      <c r="AH23" s="480" t="s">
        <v>94</v>
      </c>
      <c r="AI23" s="481"/>
      <c r="AJ23" s="482"/>
      <c r="AK23" s="480" t="s">
        <v>95</v>
      </c>
      <c r="AL23" s="481"/>
      <c r="AM23" s="482"/>
      <c r="AN23" s="480" t="s">
        <v>96</v>
      </c>
      <c r="AO23" s="481"/>
      <c r="AP23" s="556"/>
      <c r="AQ23" s="486" t="s">
        <v>97</v>
      </c>
      <c r="AR23" s="484"/>
      <c r="AS23" s="485"/>
      <c r="AT23" s="565" t="s">
        <v>98</v>
      </c>
      <c r="AU23" s="481"/>
      <c r="AV23" s="556"/>
      <c r="AW23" s="546"/>
      <c r="AX23" s="567"/>
    </row>
    <row r="24" spans="1:51" ht="22.5" customHeight="1" thickBot="1" x14ac:dyDescent="0.25">
      <c r="A24" s="547"/>
      <c r="B24" s="548"/>
      <c r="C24" s="548"/>
      <c r="D24" s="533"/>
      <c r="E24" s="554"/>
      <c r="F24" s="555"/>
      <c r="G24" s="548"/>
      <c r="H24" s="548"/>
      <c r="I24" s="548"/>
      <c r="J24" s="562"/>
      <c r="K24" s="563"/>
      <c r="L24" s="564"/>
      <c r="M24" s="241" t="s">
        <v>3</v>
      </c>
      <c r="N24" s="242" t="s">
        <v>99</v>
      </c>
      <c r="O24" s="243" t="s">
        <v>100</v>
      </c>
      <c r="P24" s="244" t="s">
        <v>3</v>
      </c>
      <c r="Q24" s="242" t="s">
        <v>99</v>
      </c>
      <c r="R24" s="243" t="s">
        <v>100</v>
      </c>
      <c r="S24" s="245" t="s">
        <v>3</v>
      </c>
      <c r="T24" s="242" t="s">
        <v>99</v>
      </c>
      <c r="U24" s="243" t="s">
        <v>100</v>
      </c>
      <c r="V24" s="244" t="s">
        <v>3</v>
      </c>
      <c r="W24" s="242" t="s">
        <v>99</v>
      </c>
      <c r="X24" s="243" t="s">
        <v>100</v>
      </c>
      <c r="Y24" s="244" t="s">
        <v>3</v>
      </c>
      <c r="Z24" s="242" t="s">
        <v>99</v>
      </c>
      <c r="AA24" s="243" t="s">
        <v>100</v>
      </c>
      <c r="AB24" s="245" t="s">
        <v>3</v>
      </c>
      <c r="AC24" s="242" t="s">
        <v>99</v>
      </c>
      <c r="AD24" s="243" t="s">
        <v>100</v>
      </c>
      <c r="AE24" s="245" t="s">
        <v>3</v>
      </c>
      <c r="AF24" s="242" t="s">
        <v>99</v>
      </c>
      <c r="AG24" s="243" t="s">
        <v>100</v>
      </c>
      <c r="AH24" s="245" t="s">
        <v>3</v>
      </c>
      <c r="AI24" s="242" t="s">
        <v>99</v>
      </c>
      <c r="AJ24" s="243" t="s">
        <v>100</v>
      </c>
      <c r="AK24" s="245" t="s">
        <v>3</v>
      </c>
      <c r="AL24" s="242" t="s">
        <v>99</v>
      </c>
      <c r="AM24" s="243" t="s">
        <v>100</v>
      </c>
      <c r="AN24" s="245" t="s">
        <v>3</v>
      </c>
      <c r="AO24" s="242" t="s">
        <v>99</v>
      </c>
      <c r="AP24" s="246" t="s">
        <v>100</v>
      </c>
      <c r="AQ24" s="245" t="s">
        <v>3</v>
      </c>
      <c r="AR24" s="242" t="s">
        <v>99</v>
      </c>
      <c r="AS24" s="243" t="s">
        <v>100</v>
      </c>
      <c r="AT24" s="244" t="s">
        <v>3</v>
      </c>
      <c r="AU24" s="242" t="s">
        <v>99</v>
      </c>
      <c r="AV24" s="246" t="s">
        <v>100</v>
      </c>
      <c r="AW24" s="548"/>
      <c r="AX24" s="568"/>
    </row>
    <row r="25" spans="1:51" ht="18" customHeight="1" x14ac:dyDescent="0.2">
      <c r="A25" s="500" t="s">
        <v>5</v>
      </c>
      <c r="B25" s="501"/>
      <c r="C25" s="502"/>
      <c r="D25" s="525" t="s">
        <v>110</v>
      </c>
      <c r="E25" s="526"/>
      <c r="F25" s="527"/>
      <c r="G25" s="471" t="s">
        <v>127</v>
      </c>
      <c r="H25" s="472"/>
      <c r="I25" s="473"/>
      <c r="J25" s="466" t="s">
        <v>104</v>
      </c>
      <c r="K25" s="512"/>
      <c r="L25" s="513"/>
      <c r="M25" s="162"/>
      <c r="N25" s="163"/>
      <c r="O25" s="164"/>
      <c r="P25" s="165"/>
      <c r="Q25" s="166"/>
      <c r="R25" s="164"/>
      <c r="S25" s="165"/>
      <c r="T25" s="166"/>
      <c r="U25" s="164"/>
      <c r="V25" s="169"/>
      <c r="W25" s="167"/>
      <c r="X25" s="168"/>
      <c r="Y25" s="169">
        <v>15</v>
      </c>
      <c r="Z25" s="167">
        <v>15</v>
      </c>
      <c r="AA25" s="168"/>
      <c r="AB25" s="170"/>
      <c r="AC25" s="167"/>
      <c r="AD25" s="168"/>
      <c r="AE25" s="170"/>
      <c r="AF25" s="167"/>
      <c r="AG25" s="168"/>
      <c r="AH25" s="170"/>
      <c r="AI25" s="167"/>
      <c r="AJ25" s="168"/>
      <c r="AK25" s="170"/>
      <c r="AL25" s="167"/>
      <c r="AM25" s="168"/>
      <c r="AN25" s="170"/>
      <c r="AO25" s="167"/>
      <c r="AP25" s="171"/>
      <c r="AQ25" s="170"/>
      <c r="AR25" s="167"/>
      <c r="AS25" s="168"/>
      <c r="AT25" s="169"/>
      <c r="AU25" s="167"/>
      <c r="AV25" s="171"/>
      <c r="AW25" s="523">
        <f>SUM(V25:AV25)</f>
        <v>30</v>
      </c>
      <c r="AX25" s="524"/>
    </row>
    <row r="26" spans="1:51" ht="18" customHeight="1" x14ac:dyDescent="0.2">
      <c r="A26" s="503"/>
      <c r="B26" s="504"/>
      <c r="C26" s="505"/>
      <c r="D26" s="509" t="s">
        <v>136</v>
      </c>
      <c r="E26" s="510"/>
      <c r="F26" s="511"/>
      <c r="G26" s="474"/>
      <c r="H26" s="475"/>
      <c r="I26" s="476"/>
      <c r="J26" s="427"/>
      <c r="K26" s="514"/>
      <c r="L26" s="515"/>
      <c r="M26" s="172"/>
      <c r="N26" s="173"/>
      <c r="O26" s="174"/>
      <c r="P26" s="175"/>
      <c r="Q26" s="176"/>
      <c r="R26" s="174"/>
      <c r="S26" s="175"/>
      <c r="T26" s="176"/>
      <c r="U26" s="174"/>
      <c r="V26" s="179"/>
      <c r="W26" s="177"/>
      <c r="X26" s="178"/>
      <c r="Y26" s="179"/>
      <c r="Z26" s="177"/>
      <c r="AA26" s="178">
        <v>15</v>
      </c>
      <c r="AB26" s="180">
        <v>15</v>
      </c>
      <c r="AC26" s="177"/>
      <c r="AD26" s="178"/>
      <c r="AE26" s="180"/>
      <c r="AF26" s="177"/>
      <c r="AG26" s="178"/>
      <c r="AH26" s="180"/>
      <c r="AI26" s="177"/>
      <c r="AJ26" s="178"/>
      <c r="AK26" s="180"/>
      <c r="AL26" s="177"/>
      <c r="AM26" s="178"/>
      <c r="AN26" s="180"/>
      <c r="AO26" s="177"/>
      <c r="AP26" s="181"/>
      <c r="AQ26" s="180"/>
      <c r="AR26" s="177"/>
      <c r="AS26" s="178"/>
      <c r="AT26" s="179"/>
      <c r="AU26" s="177"/>
      <c r="AV26" s="181"/>
      <c r="AW26" s="521">
        <f t="shared" ref="AW26:AW35" si="0">SUM(V26:AV26)</f>
        <v>30</v>
      </c>
      <c r="AX26" s="522"/>
    </row>
    <row r="27" spans="1:51" ht="18" customHeight="1" x14ac:dyDescent="0.2">
      <c r="A27" s="494" t="s">
        <v>105</v>
      </c>
      <c r="B27" s="495"/>
      <c r="C27" s="496"/>
      <c r="D27" s="489" t="s">
        <v>110</v>
      </c>
      <c r="E27" s="490"/>
      <c r="F27" s="491"/>
      <c r="G27" s="474"/>
      <c r="H27" s="475"/>
      <c r="I27" s="476"/>
      <c r="J27" s="427"/>
      <c r="K27" s="514"/>
      <c r="L27" s="515"/>
      <c r="M27" s="182"/>
      <c r="N27" s="183"/>
      <c r="O27" s="184"/>
      <c r="P27" s="185"/>
      <c r="Q27" s="186"/>
      <c r="R27" s="184"/>
      <c r="S27" s="185"/>
      <c r="T27" s="186"/>
      <c r="U27" s="184"/>
      <c r="V27" s="189"/>
      <c r="W27" s="187"/>
      <c r="X27" s="188"/>
      <c r="Y27" s="189"/>
      <c r="Z27" s="187"/>
      <c r="AA27" s="188"/>
      <c r="AB27" s="190"/>
      <c r="AC27" s="187"/>
      <c r="AD27" s="188"/>
      <c r="AE27" s="190"/>
      <c r="AF27" s="187"/>
      <c r="AG27" s="188"/>
      <c r="AH27" s="190"/>
      <c r="AI27" s="187"/>
      <c r="AJ27" s="188"/>
      <c r="AK27" s="190"/>
      <c r="AL27" s="187"/>
      <c r="AM27" s="188"/>
      <c r="AN27" s="190"/>
      <c r="AO27" s="187">
        <v>6.6</v>
      </c>
      <c r="AP27" s="191">
        <v>6.8</v>
      </c>
      <c r="AQ27" s="190">
        <v>6.6</v>
      </c>
      <c r="AR27" s="187"/>
      <c r="AS27" s="188"/>
      <c r="AT27" s="189"/>
      <c r="AU27" s="187"/>
      <c r="AV27" s="191"/>
      <c r="AW27" s="487">
        <f t="shared" si="0"/>
        <v>20</v>
      </c>
      <c r="AX27" s="488"/>
    </row>
    <row r="28" spans="1:51" ht="18" customHeight="1" x14ac:dyDescent="0.2">
      <c r="A28" s="497"/>
      <c r="B28" s="498"/>
      <c r="C28" s="499"/>
      <c r="D28" s="509" t="s">
        <v>137</v>
      </c>
      <c r="E28" s="510"/>
      <c r="F28" s="511"/>
      <c r="G28" s="474"/>
      <c r="H28" s="475"/>
      <c r="I28" s="476"/>
      <c r="J28" s="427"/>
      <c r="K28" s="514"/>
      <c r="L28" s="515"/>
      <c r="M28" s="172"/>
      <c r="N28" s="173"/>
      <c r="O28" s="174"/>
      <c r="P28" s="175"/>
      <c r="Q28" s="176"/>
      <c r="R28" s="174"/>
      <c r="S28" s="175"/>
      <c r="T28" s="176"/>
      <c r="U28" s="174"/>
      <c r="V28" s="179"/>
      <c r="W28" s="177"/>
      <c r="X28" s="178"/>
      <c r="Y28" s="179"/>
      <c r="Z28" s="177"/>
      <c r="AA28" s="178"/>
      <c r="AB28" s="180"/>
      <c r="AC28" s="177"/>
      <c r="AD28" s="178"/>
      <c r="AE28" s="180"/>
      <c r="AF28" s="177"/>
      <c r="AG28" s="178"/>
      <c r="AH28" s="180"/>
      <c r="AI28" s="177"/>
      <c r="AJ28" s="178"/>
      <c r="AK28" s="180"/>
      <c r="AL28" s="177"/>
      <c r="AM28" s="178"/>
      <c r="AN28" s="180"/>
      <c r="AO28" s="177"/>
      <c r="AP28" s="181"/>
      <c r="AQ28" s="180"/>
      <c r="AR28" s="177">
        <v>10</v>
      </c>
      <c r="AS28" s="178">
        <v>10</v>
      </c>
      <c r="AT28" s="179"/>
      <c r="AU28" s="177"/>
      <c r="AV28" s="181"/>
      <c r="AW28" s="521">
        <f t="shared" si="0"/>
        <v>20</v>
      </c>
      <c r="AX28" s="522"/>
    </row>
    <row r="29" spans="1:51" ht="18" customHeight="1" x14ac:dyDescent="0.2">
      <c r="A29" s="494" t="s">
        <v>1</v>
      </c>
      <c r="B29" s="495"/>
      <c r="C29" s="496"/>
      <c r="D29" s="489" t="s">
        <v>110</v>
      </c>
      <c r="E29" s="490"/>
      <c r="F29" s="491"/>
      <c r="G29" s="474"/>
      <c r="H29" s="475"/>
      <c r="I29" s="476"/>
      <c r="J29" s="427"/>
      <c r="K29" s="514"/>
      <c r="L29" s="515"/>
      <c r="M29" s="182"/>
      <c r="N29" s="183"/>
      <c r="O29" s="184"/>
      <c r="P29" s="185"/>
      <c r="Q29" s="186"/>
      <c r="R29" s="184"/>
      <c r="S29" s="185"/>
      <c r="T29" s="186"/>
      <c r="U29" s="184"/>
      <c r="V29" s="194"/>
      <c r="W29" s="192"/>
      <c r="X29" s="193"/>
      <c r="Y29" s="194"/>
      <c r="Z29" s="192"/>
      <c r="AA29" s="193"/>
      <c r="AB29" s="195"/>
      <c r="AC29" s="196">
        <v>2</v>
      </c>
      <c r="AD29" s="193"/>
      <c r="AE29" s="195"/>
      <c r="AF29" s="192"/>
      <c r="AG29" s="193"/>
      <c r="AH29" s="195"/>
      <c r="AI29" s="192"/>
      <c r="AJ29" s="193"/>
      <c r="AK29" s="195"/>
      <c r="AL29" s="192"/>
      <c r="AM29" s="193"/>
      <c r="AN29" s="195"/>
      <c r="AO29" s="192"/>
      <c r="AP29" s="197"/>
      <c r="AQ29" s="195"/>
      <c r="AR29" s="192"/>
      <c r="AS29" s="193"/>
      <c r="AT29" s="194"/>
      <c r="AU29" s="192"/>
      <c r="AV29" s="197"/>
      <c r="AW29" s="492">
        <f t="shared" si="0"/>
        <v>2</v>
      </c>
      <c r="AX29" s="493"/>
    </row>
    <row r="30" spans="1:51" ht="18" customHeight="1" thickBot="1" x14ac:dyDescent="0.25">
      <c r="A30" s="458"/>
      <c r="B30" s="459"/>
      <c r="C30" s="460"/>
      <c r="D30" s="506" t="s">
        <v>137</v>
      </c>
      <c r="E30" s="507"/>
      <c r="F30" s="508"/>
      <c r="G30" s="477"/>
      <c r="H30" s="478"/>
      <c r="I30" s="479"/>
      <c r="J30" s="516"/>
      <c r="K30" s="517"/>
      <c r="L30" s="518"/>
      <c r="M30" s="198"/>
      <c r="N30" s="199"/>
      <c r="O30" s="200"/>
      <c r="P30" s="201"/>
      <c r="Q30" s="202"/>
      <c r="R30" s="200"/>
      <c r="S30" s="201"/>
      <c r="T30" s="202"/>
      <c r="U30" s="200"/>
      <c r="V30" s="205"/>
      <c r="W30" s="203"/>
      <c r="X30" s="204"/>
      <c r="Y30" s="205"/>
      <c r="Z30" s="203"/>
      <c r="AA30" s="204"/>
      <c r="AB30" s="206"/>
      <c r="AC30" s="207"/>
      <c r="AD30" s="204">
        <v>2</v>
      </c>
      <c r="AE30" s="206"/>
      <c r="AF30" s="203"/>
      <c r="AG30" s="204"/>
      <c r="AH30" s="206"/>
      <c r="AI30" s="203"/>
      <c r="AJ30" s="204"/>
      <c r="AK30" s="206"/>
      <c r="AL30" s="203"/>
      <c r="AM30" s="204"/>
      <c r="AN30" s="206"/>
      <c r="AO30" s="203"/>
      <c r="AP30" s="208"/>
      <c r="AQ30" s="206"/>
      <c r="AR30" s="203"/>
      <c r="AS30" s="204"/>
      <c r="AT30" s="205"/>
      <c r="AU30" s="203"/>
      <c r="AV30" s="208"/>
      <c r="AW30" s="519">
        <f t="shared" si="0"/>
        <v>2</v>
      </c>
      <c r="AX30" s="520"/>
    </row>
    <row r="31" spans="1:51" ht="18" customHeight="1" x14ac:dyDescent="0.2">
      <c r="A31" s="455" t="s">
        <v>5</v>
      </c>
      <c r="B31" s="456"/>
      <c r="C31" s="457"/>
      <c r="D31" s="461" t="s">
        <v>106</v>
      </c>
      <c r="E31" s="462"/>
      <c r="F31" s="463"/>
      <c r="G31" s="464" t="s">
        <v>128</v>
      </c>
      <c r="H31" s="464"/>
      <c r="I31" s="464"/>
      <c r="J31" s="466" t="s">
        <v>104</v>
      </c>
      <c r="K31" s="467"/>
      <c r="L31" s="468"/>
      <c r="M31" s="209"/>
      <c r="N31" s="210"/>
      <c r="O31" s="211"/>
      <c r="P31" s="212"/>
      <c r="Q31" s="213"/>
      <c r="R31" s="211"/>
      <c r="S31" s="212"/>
      <c r="T31" s="213"/>
      <c r="U31" s="211"/>
      <c r="V31" s="469"/>
      <c r="W31" s="418"/>
      <c r="X31" s="414"/>
      <c r="Y31" s="416"/>
      <c r="Z31" s="418"/>
      <c r="AA31" s="414"/>
      <c r="AB31" s="416">
        <v>12</v>
      </c>
      <c r="AC31" s="418">
        <v>12</v>
      </c>
      <c r="AD31" s="414">
        <v>6</v>
      </c>
      <c r="AE31" s="416"/>
      <c r="AF31" s="418"/>
      <c r="AG31" s="414"/>
      <c r="AH31" s="416"/>
      <c r="AI31" s="418"/>
      <c r="AJ31" s="414"/>
      <c r="AK31" s="416"/>
      <c r="AL31" s="418"/>
      <c r="AM31" s="414"/>
      <c r="AN31" s="416"/>
      <c r="AO31" s="418"/>
      <c r="AP31" s="414"/>
      <c r="AQ31" s="416"/>
      <c r="AR31" s="418"/>
      <c r="AS31" s="414"/>
      <c r="AT31" s="416"/>
      <c r="AU31" s="418"/>
      <c r="AV31" s="414"/>
      <c r="AW31" s="451">
        <f t="shared" si="0"/>
        <v>30</v>
      </c>
      <c r="AX31" s="452"/>
    </row>
    <row r="32" spans="1:51" ht="18" customHeight="1" thickBot="1" x14ac:dyDescent="0.25">
      <c r="A32" s="458"/>
      <c r="B32" s="459"/>
      <c r="C32" s="460"/>
      <c r="D32" s="446"/>
      <c r="E32" s="447"/>
      <c r="F32" s="448"/>
      <c r="G32" s="465"/>
      <c r="H32" s="465"/>
      <c r="I32" s="465"/>
      <c r="J32" s="431"/>
      <c r="K32" s="432"/>
      <c r="L32" s="433"/>
      <c r="M32" s="214"/>
      <c r="N32" s="215"/>
      <c r="O32" s="216"/>
      <c r="P32" s="217"/>
      <c r="Q32" s="218"/>
      <c r="R32" s="216"/>
      <c r="S32" s="217"/>
      <c r="T32" s="218"/>
      <c r="U32" s="216"/>
      <c r="V32" s="470"/>
      <c r="W32" s="419"/>
      <c r="X32" s="415"/>
      <c r="Y32" s="417"/>
      <c r="Z32" s="419"/>
      <c r="AA32" s="415"/>
      <c r="AB32" s="417"/>
      <c r="AC32" s="419"/>
      <c r="AD32" s="415"/>
      <c r="AE32" s="417"/>
      <c r="AF32" s="419"/>
      <c r="AG32" s="415"/>
      <c r="AH32" s="417"/>
      <c r="AI32" s="419"/>
      <c r="AJ32" s="415"/>
      <c r="AK32" s="417"/>
      <c r="AL32" s="419"/>
      <c r="AM32" s="415"/>
      <c r="AN32" s="417"/>
      <c r="AO32" s="419"/>
      <c r="AP32" s="415"/>
      <c r="AQ32" s="417"/>
      <c r="AR32" s="419"/>
      <c r="AS32" s="415"/>
      <c r="AT32" s="417"/>
      <c r="AU32" s="419"/>
      <c r="AV32" s="415"/>
      <c r="AW32" s="453">
        <f t="shared" si="0"/>
        <v>0</v>
      </c>
      <c r="AX32" s="454"/>
    </row>
    <row r="33" spans="1:50" ht="18" customHeight="1" x14ac:dyDescent="0.2">
      <c r="A33" s="420" t="s">
        <v>5</v>
      </c>
      <c r="B33" s="421"/>
      <c r="C33" s="421"/>
      <c r="D33" s="422" t="s">
        <v>103</v>
      </c>
      <c r="E33" s="423"/>
      <c r="F33" s="424"/>
      <c r="G33" s="425" t="s">
        <v>139</v>
      </c>
      <c r="H33" s="425"/>
      <c r="I33" s="425"/>
      <c r="J33" s="427" t="s">
        <v>104</v>
      </c>
      <c r="K33" s="428"/>
      <c r="L33" s="429"/>
      <c r="M33" s="220"/>
      <c r="N33" s="221"/>
      <c r="O33" s="222"/>
      <c r="P33" s="223"/>
      <c r="Q33" s="224"/>
      <c r="R33" s="222"/>
      <c r="S33" s="223"/>
      <c r="T33" s="224"/>
      <c r="U33" s="247"/>
      <c r="V33" s="189"/>
      <c r="W33" s="187"/>
      <c r="X33" s="188"/>
      <c r="Y33" s="189"/>
      <c r="Z33" s="187"/>
      <c r="AA33" s="188"/>
      <c r="AB33" s="190"/>
      <c r="AC33" s="187"/>
      <c r="AD33" s="188"/>
      <c r="AE33" s="190"/>
      <c r="AF33" s="187"/>
      <c r="AG33" s="188"/>
      <c r="AH33" s="190"/>
      <c r="AI33" s="187"/>
      <c r="AJ33" s="188"/>
      <c r="AK33" s="190"/>
      <c r="AL33" s="187"/>
      <c r="AM33" s="188"/>
      <c r="AN33" s="190">
        <v>8</v>
      </c>
      <c r="AO33" s="187">
        <v>9</v>
      </c>
      <c r="AP33" s="191">
        <v>13</v>
      </c>
      <c r="AQ33" s="190"/>
      <c r="AR33" s="187"/>
      <c r="AS33" s="188"/>
      <c r="AT33" s="189"/>
      <c r="AU33" s="187"/>
      <c r="AV33" s="191"/>
      <c r="AW33" s="434">
        <f t="shared" si="0"/>
        <v>30</v>
      </c>
      <c r="AX33" s="435"/>
    </row>
    <row r="34" spans="1:50" ht="18" customHeight="1" x14ac:dyDescent="0.2">
      <c r="A34" s="436" t="s">
        <v>105</v>
      </c>
      <c r="B34" s="437"/>
      <c r="C34" s="438"/>
      <c r="D34" s="439" t="s">
        <v>103</v>
      </c>
      <c r="E34" s="440"/>
      <c r="F34" s="441"/>
      <c r="G34" s="425"/>
      <c r="H34" s="425"/>
      <c r="I34" s="425"/>
      <c r="J34" s="430"/>
      <c r="K34" s="428"/>
      <c r="L34" s="429"/>
      <c r="M34" s="225"/>
      <c r="N34" s="226"/>
      <c r="O34" s="227"/>
      <c r="P34" s="228"/>
      <c r="Q34" s="229"/>
      <c r="R34" s="227"/>
      <c r="S34" s="228"/>
      <c r="T34" s="229"/>
      <c r="U34" s="248"/>
      <c r="V34" s="232"/>
      <c r="W34" s="230"/>
      <c r="X34" s="231"/>
      <c r="Y34" s="232"/>
      <c r="Z34" s="230">
        <v>8</v>
      </c>
      <c r="AA34" s="231">
        <v>8</v>
      </c>
      <c r="AB34" s="233">
        <v>4</v>
      </c>
      <c r="AC34" s="230"/>
      <c r="AD34" s="231"/>
      <c r="AE34" s="233"/>
      <c r="AF34" s="230"/>
      <c r="AG34" s="231"/>
      <c r="AH34" s="233"/>
      <c r="AI34" s="230"/>
      <c r="AJ34" s="231"/>
      <c r="AK34" s="233"/>
      <c r="AL34" s="230"/>
      <c r="AM34" s="231"/>
      <c r="AN34" s="233"/>
      <c r="AO34" s="230"/>
      <c r="AP34" s="234"/>
      <c r="AQ34" s="233"/>
      <c r="AR34" s="230"/>
      <c r="AS34" s="231"/>
      <c r="AT34" s="232"/>
      <c r="AU34" s="230"/>
      <c r="AV34" s="234"/>
      <c r="AW34" s="442">
        <f t="shared" si="0"/>
        <v>20</v>
      </c>
      <c r="AX34" s="443"/>
    </row>
    <row r="35" spans="1:50" ht="18" customHeight="1" thickBot="1" x14ac:dyDescent="0.25">
      <c r="A35" s="444"/>
      <c r="B35" s="445"/>
      <c r="C35" s="445"/>
      <c r="D35" s="446"/>
      <c r="E35" s="447"/>
      <c r="F35" s="448"/>
      <c r="G35" s="426"/>
      <c r="H35" s="426"/>
      <c r="I35" s="426"/>
      <c r="J35" s="431"/>
      <c r="K35" s="432"/>
      <c r="L35" s="433"/>
      <c r="M35" s="219"/>
      <c r="N35" s="218"/>
      <c r="O35" s="216"/>
      <c r="P35" s="217"/>
      <c r="Q35" s="218"/>
      <c r="R35" s="216"/>
      <c r="S35" s="217"/>
      <c r="T35" s="218"/>
      <c r="U35" s="216"/>
      <c r="V35" s="237"/>
      <c r="W35" s="235"/>
      <c r="X35" s="236"/>
      <c r="Y35" s="237"/>
      <c r="Z35" s="235"/>
      <c r="AA35" s="236"/>
      <c r="AB35" s="238"/>
      <c r="AC35" s="239"/>
      <c r="AD35" s="236"/>
      <c r="AE35" s="238"/>
      <c r="AF35" s="235"/>
      <c r="AG35" s="236"/>
      <c r="AH35" s="238"/>
      <c r="AI35" s="235"/>
      <c r="AJ35" s="236"/>
      <c r="AK35" s="238"/>
      <c r="AL35" s="235"/>
      <c r="AM35" s="236"/>
      <c r="AN35" s="238"/>
      <c r="AO35" s="235"/>
      <c r="AP35" s="240"/>
      <c r="AQ35" s="238"/>
      <c r="AR35" s="235"/>
      <c r="AS35" s="236"/>
      <c r="AT35" s="237"/>
      <c r="AU35" s="235"/>
      <c r="AV35" s="240"/>
      <c r="AW35" s="449">
        <f t="shared" si="0"/>
        <v>0</v>
      </c>
      <c r="AX35" s="450"/>
    </row>
  </sheetData>
  <mergeCells count="123">
    <mergeCell ref="A13:L16"/>
    <mergeCell ref="A17:L20"/>
    <mergeCell ref="A1:AX2"/>
    <mergeCell ref="A4:F4"/>
    <mergeCell ref="G4:I4"/>
    <mergeCell ref="J4:K4"/>
    <mergeCell ref="M4:O4"/>
    <mergeCell ref="P4:Q4"/>
    <mergeCell ref="S4:U4"/>
    <mergeCell ref="V4:W4"/>
    <mergeCell ref="Y4:AA4"/>
    <mergeCell ref="AB4:AC4"/>
    <mergeCell ref="A3:F3"/>
    <mergeCell ref="G3:N3"/>
    <mergeCell ref="O3:S3"/>
    <mergeCell ref="T3:U3"/>
    <mergeCell ref="W3:AA3"/>
    <mergeCell ref="AB3:AC3"/>
    <mergeCell ref="AW13:AX16"/>
    <mergeCell ref="V5:W5"/>
    <mergeCell ref="Y5:AA5"/>
    <mergeCell ref="AB5:AC5"/>
    <mergeCell ref="A9:L12"/>
    <mergeCell ref="AW9:AX12"/>
    <mergeCell ref="AE7:AG7"/>
    <mergeCell ref="AH7:AJ7"/>
    <mergeCell ref="AK7:AM7"/>
    <mergeCell ref="A5:F5"/>
    <mergeCell ref="G5:I5"/>
    <mergeCell ref="J5:K5"/>
    <mergeCell ref="M5:O5"/>
    <mergeCell ref="A7:L8"/>
    <mergeCell ref="V7:X7"/>
    <mergeCell ref="Y7:AA7"/>
    <mergeCell ref="AB7:AD7"/>
    <mergeCell ref="M7:O7"/>
    <mergeCell ref="AN7:AP7"/>
    <mergeCell ref="AQ7:AS7"/>
    <mergeCell ref="AT7:AV7"/>
    <mergeCell ref="AW7:AX8"/>
    <mergeCell ref="P5:Q5"/>
    <mergeCell ref="S5:U5"/>
    <mergeCell ref="AW17:AX20"/>
    <mergeCell ref="A22:C24"/>
    <mergeCell ref="D22:F24"/>
    <mergeCell ref="G22:I24"/>
    <mergeCell ref="AN23:AP23"/>
    <mergeCell ref="J22:L24"/>
    <mergeCell ref="AQ23:AS23"/>
    <mergeCell ref="AT23:AV23"/>
    <mergeCell ref="AW22:AX24"/>
    <mergeCell ref="S23:U23"/>
    <mergeCell ref="M22:AV22"/>
    <mergeCell ref="V23:X23"/>
    <mergeCell ref="Y23:AA23"/>
    <mergeCell ref="AB23:AD23"/>
    <mergeCell ref="AH23:AJ23"/>
    <mergeCell ref="AK23:AM23"/>
    <mergeCell ref="P7:R7"/>
    <mergeCell ref="S7:U7"/>
    <mergeCell ref="G25:I30"/>
    <mergeCell ref="AE23:AG23"/>
    <mergeCell ref="M23:O23"/>
    <mergeCell ref="P23:R23"/>
    <mergeCell ref="AW27:AX27"/>
    <mergeCell ref="D29:F29"/>
    <mergeCell ref="AW29:AX29"/>
    <mergeCell ref="A29:C30"/>
    <mergeCell ref="A27:C28"/>
    <mergeCell ref="A25:C26"/>
    <mergeCell ref="D30:F30"/>
    <mergeCell ref="D28:F28"/>
    <mergeCell ref="D26:F26"/>
    <mergeCell ref="J25:L30"/>
    <mergeCell ref="AW30:AX30"/>
    <mergeCell ref="AW28:AX28"/>
    <mergeCell ref="AW26:AX26"/>
    <mergeCell ref="AW25:AX25"/>
    <mergeCell ref="D27:F27"/>
    <mergeCell ref="D25:F25"/>
    <mergeCell ref="A31:C32"/>
    <mergeCell ref="D31:F32"/>
    <mergeCell ref="G31:I32"/>
    <mergeCell ref="J31:L32"/>
    <mergeCell ref="V31:V32"/>
    <mergeCell ref="W31:W32"/>
    <mergeCell ref="X31:X32"/>
    <mergeCell ref="Y31:Y32"/>
    <mergeCell ref="Z31:Z32"/>
    <mergeCell ref="AR31:AR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S31:AS32"/>
    <mergeCell ref="AT31:AT32"/>
    <mergeCell ref="AU31:AU32"/>
    <mergeCell ref="A33:C33"/>
    <mergeCell ref="D33:F33"/>
    <mergeCell ref="G33:I35"/>
    <mergeCell ref="J33:L35"/>
    <mergeCell ref="AW33:AX33"/>
    <mergeCell ref="A34:C34"/>
    <mergeCell ref="D34:F34"/>
    <mergeCell ref="AW34:AX34"/>
    <mergeCell ref="A35:C35"/>
    <mergeCell ref="D35:F35"/>
    <mergeCell ref="AW35:AX35"/>
    <mergeCell ref="AV31:AV32"/>
    <mergeCell ref="AW31:AX32"/>
    <mergeCell ref="AJ31:AJ32"/>
    <mergeCell ref="AK31:AK32"/>
    <mergeCell ref="AL31:AL32"/>
    <mergeCell ref="AM31:AM32"/>
    <mergeCell ref="AN31:AN32"/>
    <mergeCell ref="AO31:AO32"/>
    <mergeCell ref="AP31:AP32"/>
    <mergeCell ref="AQ31:AQ32"/>
  </mergeCells>
  <phoneticPr fontId="7"/>
  <printOptions horizontalCentered="1"/>
  <pageMargins left="0.19685039370078741" right="0.19685039370078741" top="0.94488188976377963" bottom="0.35433070866141736" header="0.78740157480314965" footer="0.31496062992125984"/>
  <pageSetup paperSize="9" scale="64" orientation="landscape" r:id="rId1"/>
  <headerFooter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W41"/>
  <sheetViews>
    <sheetView view="pageBreakPreview" zoomScaleNormal="100" zoomScaleSheetLayoutView="100" workbookViewId="0">
      <selection activeCell="E31" sqref="E31"/>
    </sheetView>
  </sheetViews>
  <sheetFormatPr defaultColWidth="9" defaultRowHeight="13" x14ac:dyDescent="0.2"/>
  <cols>
    <col min="1" max="1" width="9" style="1"/>
    <col min="2" max="2" width="8.1796875" style="1" customWidth="1"/>
    <col min="3" max="6" width="9.1796875" style="1" bestFit="1" customWidth="1"/>
    <col min="7" max="7" width="10.90625" style="1" customWidth="1"/>
    <col min="8" max="8" width="10" style="1" customWidth="1"/>
    <col min="9" max="12" width="9.1796875" style="1" bestFit="1" customWidth="1"/>
    <col min="13" max="13" width="11.90625" style="1" customWidth="1"/>
    <col min="14" max="14" width="7.81640625" style="1" customWidth="1"/>
    <col min="15" max="15" width="9.1796875" style="1" bestFit="1" customWidth="1"/>
    <col min="16" max="16" width="7.36328125" style="1" customWidth="1"/>
    <col min="17" max="17" width="6.90625" style="1" customWidth="1"/>
    <col min="18" max="18" width="9.08984375" style="1" bestFit="1" customWidth="1"/>
    <col min="19" max="19" width="9.08984375" style="1" customWidth="1"/>
    <col min="20" max="16384" width="9" style="1"/>
  </cols>
  <sheetData>
    <row r="1" spans="1:23" x14ac:dyDescent="0.2">
      <c r="A1" s="1" t="s">
        <v>9</v>
      </c>
    </row>
    <row r="3" spans="1:23" x14ac:dyDescent="0.2">
      <c r="A3" s="56" t="s">
        <v>160</v>
      </c>
    </row>
    <row r="5" spans="1:23" x14ac:dyDescent="0.2">
      <c r="A5" s="1" t="s">
        <v>134</v>
      </c>
    </row>
    <row r="6" spans="1:23" ht="13.5" thickBot="1" x14ac:dyDescent="0.25">
      <c r="T6" s="28" t="s">
        <v>108</v>
      </c>
      <c r="U6" s="614" t="s">
        <v>109</v>
      </c>
      <c r="V6" s="614"/>
      <c r="W6" s="614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23" t="s">
        <v>87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24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25" t="s">
        <v>5</v>
      </c>
      <c r="B10" s="628" t="s">
        <v>110</v>
      </c>
      <c r="C10" s="78">
        <v>2.2000000000000002</v>
      </c>
      <c r="D10" s="78">
        <v>2</v>
      </c>
      <c r="E10" s="79">
        <f t="shared" ref="E10:E20" si="0">C10*D10/10</f>
        <v>0.44000000000000006</v>
      </c>
      <c r="F10" s="80">
        <v>0.7</v>
      </c>
      <c r="G10" s="81">
        <f t="shared" ref="G10:G20" si="1">E10*F10</f>
        <v>0.308</v>
      </c>
      <c r="H10" s="78">
        <f>1/G10</f>
        <v>3.2467532467532467</v>
      </c>
      <c r="I10" s="82">
        <v>8</v>
      </c>
      <c r="J10" s="80">
        <v>0.7</v>
      </c>
      <c r="K10" s="35">
        <f t="shared" ref="K10:K20" si="2">I10*J10</f>
        <v>5.6</v>
      </c>
      <c r="L10" s="33">
        <f t="shared" ref="L10:L20" si="3">G10*K10</f>
        <v>1.7247999999999999</v>
      </c>
      <c r="M10" s="36" t="s">
        <v>133</v>
      </c>
      <c r="N10" s="34">
        <v>10</v>
      </c>
      <c r="O10" s="373">
        <v>0.96199999999999997</v>
      </c>
      <c r="P10" s="35">
        <f t="shared" ref="P10:P20" si="4">N10*O10</f>
        <v>9.6199999999999992</v>
      </c>
      <c r="Q10" s="132">
        <v>1</v>
      </c>
      <c r="R10" s="75">
        <f>L10*P10/Q10</f>
        <v>16.592575999999998</v>
      </c>
      <c r="S10" s="264">
        <f>R10</f>
        <v>16.592575999999998</v>
      </c>
      <c r="T10" s="108">
        <v>15</v>
      </c>
      <c r="U10" s="109">
        <f>T10/S10</f>
        <v>0.90401876116161839</v>
      </c>
      <c r="V10" s="605">
        <v>0</v>
      </c>
      <c r="W10" s="600">
        <v>1</v>
      </c>
    </row>
    <row r="11" spans="1:23" ht="22.5" customHeight="1" x14ac:dyDescent="0.2">
      <c r="A11" s="626"/>
      <c r="B11" s="629"/>
      <c r="C11" s="83">
        <v>2.2000000000000002</v>
      </c>
      <c r="D11" s="83">
        <v>2</v>
      </c>
      <c r="E11" s="84">
        <f>C11*D11/10</f>
        <v>0.44000000000000006</v>
      </c>
      <c r="F11" s="85">
        <v>0.7</v>
      </c>
      <c r="G11" s="86">
        <f>E11*F11</f>
        <v>0.308</v>
      </c>
      <c r="H11" s="83">
        <f>1/G11</f>
        <v>3.2467532467532467</v>
      </c>
      <c r="I11" s="87">
        <v>8</v>
      </c>
      <c r="J11" s="85">
        <v>0.7</v>
      </c>
      <c r="K11" s="44">
        <f>I11*J11</f>
        <v>5.6</v>
      </c>
      <c r="L11" s="42">
        <f>G11*K11</f>
        <v>1.7247999999999999</v>
      </c>
      <c r="M11" s="45" t="s">
        <v>111</v>
      </c>
      <c r="N11" s="43">
        <v>10</v>
      </c>
      <c r="O11" s="374">
        <v>0.93300000000000005</v>
      </c>
      <c r="P11" s="44">
        <f>N11*O11</f>
        <v>9.33</v>
      </c>
      <c r="Q11" s="133">
        <v>1</v>
      </c>
      <c r="R11" s="76">
        <f t="shared" ref="R11:R20" si="5">L11*P11/Q11</f>
        <v>16.092383999999999</v>
      </c>
      <c r="S11" s="382">
        <f t="shared" ref="S11:S20" si="6">R11</f>
        <v>16.092383999999999</v>
      </c>
      <c r="T11" s="110">
        <v>15</v>
      </c>
      <c r="U11" s="111">
        <f t="shared" ref="U11:U20" si="7">T11/S11</f>
        <v>0.93211795095120775</v>
      </c>
      <c r="V11" s="606"/>
      <c r="W11" s="601"/>
    </row>
    <row r="12" spans="1:23" ht="22.5" customHeight="1" x14ac:dyDescent="0.2">
      <c r="A12" s="626"/>
      <c r="B12" s="603" t="s">
        <v>73</v>
      </c>
      <c r="C12" s="88">
        <v>2.2000000000000002</v>
      </c>
      <c r="D12" s="88">
        <v>3.5</v>
      </c>
      <c r="E12" s="89">
        <f t="shared" si="0"/>
        <v>0.77000000000000013</v>
      </c>
      <c r="F12" s="90">
        <v>0.85</v>
      </c>
      <c r="G12" s="91">
        <f t="shared" si="1"/>
        <v>0.65450000000000008</v>
      </c>
      <c r="H12" s="88">
        <f>1/G12</f>
        <v>1.527883880825057</v>
      </c>
      <c r="I12" s="92">
        <v>8</v>
      </c>
      <c r="J12" s="90">
        <v>0.7</v>
      </c>
      <c r="K12" s="41">
        <f t="shared" si="2"/>
        <v>5.6</v>
      </c>
      <c r="L12" s="40">
        <f t="shared" si="3"/>
        <v>3.6652</v>
      </c>
      <c r="M12" s="322" t="s">
        <v>112</v>
      </c>
      <c r="N12" s="323">
        <v>11</v>
      </c>
      <c r="O12" s="375">
        <v>0.99299999999999999</v>
      </c>
      <c r="P12" s="324">
        <f t="shared" si="4"/>
        <v>10.923</v>
      </c>
      <c r="Q12" s="325">
        <v>1</v>
      </c>
      <c r="R12" s="326">
        <f t="shared" si="5"/>
        <v>40.0349796</v>
      </c>
      <c r="S12" s="383">
        <f t="shared" si="6"/>
        <v>40.0349796</v>
      </c>
      <c r="T12" s="327">
        <v>15</v>
      </c>
      <c r="U12" s="328">
        <f t="shared" si="7"/>
        <v>0.37467235277422245</v>
      </c>
      <c r="V12" s="606"/>
      <c r="W12" s="601"/>
    </row>
    <row r="13" spans="1:23" ht="22.5" customHeight="1" thickBot="1" x14ac:dyDescent="0.25">
      <c r="A13" s="627"/>
      <c r="B13" s="604"/>
      <c r="C13" s="93">
        <v>2.2000000000000002</v>
      </c>
      <c r="D13" s="93">
        <v>3.5</v>
      </c>
      <c r="E13" s="94">
        <f t="shared" si="0"/>
        <v>0.77000000000000013</v>
      </c>
      <c r="F13" s="95">
        <v>0.85</v>
      </c>
      <c r="G13" s="96">
        <f t="shared" si="1"/>
        <v>0.65450000000000008</v>
      </c>
      <c r="H13" s="93">
        <f>1/G13</f>
        <v>1.527883880825057</v>
      </c>
      <c r="I13" s="97">
        <v>8</v>
      </c>
      <c r="J13" s="95">
        <v>0.7</v>
      </c>
      <c r="K13" s="39">
        <f t="shared" si="2"/>
        <v>5.6</v>
      </c>
      <c r="L13" s="37">
        <f t="shared" si="3"/>
        <v>3.6652</v>
      </c>
      <c r="M13" s="329" t="s">
        <v>70</v>
      </c>
      <c r="N13" s="330">
        <v>10</v>
      </c>
      <c r="O13" s="376">
        <v>1</v>
      </c>
      <c r="P13" s="331">
        <f t="shared" si="4"/>
        <v>10</v>
      </c>
      <c r="Q13" s="332">
        <v>1</v>
      </c>
      <c r="R13" s="333">
        <f t="shared" si="5"/>
        <v>36.652000000000001</v>
      </c>
      <c r="S13" s="384">
        <f t="shared" si="6"/>
        <v>36.652000000000001</v>
      </c>
      <c r="T13" s="334">
        <v>15</v>
      </c>
      <c r="U13" s="335">
        <f t="shared" si="7"/>
        <v>0.4092546109352832</v>
      </c>
      <c r="V13" s="607"/>
      <c r="W13" s="601"/>
    </row>
    <row r="14" spans="1:23" ht="22.5" customHeight="1" x14ac:dyDescent="0.2">
      <c r="A14" s="632" t="s">
        <v>113</v>
      </c>
      <c r="B14" s="634" t="s">
        <v>110</v>
      </c>
      <c r="C14" s="78">
        <v>2.2000000000000002</v>
      </c>
      <c r="D14" s="78">
        <v>2</v>
      </c>
      <c r="E14" s="79">
        <f t="shared" si="0"/>
        <v>0.44000000000000006</v>
      </c>
      <c r="F14" s="80">
        <v>0.7</v>
      </c>
      <c r="G14" s="81">
        <f t="shared" si="1"/>
        <v>0.308</v>
      </c>
      <c r="H14" s="78">
        <f t="shared" ref="H14:H20" si="8">1/G14</f>
        <v>3.2467532467532467</v>
      </c>
      <c r="I14" s="82">
        <v>8</v>
      </c>
      <c r="J14" s="80">
        <v>0.7</v>
      </c>
      <c r="K14" s="35">
        <f t="shared" si="2"/>
        <v>5.6</v>
      </c>
      <c r="L14" s="33">
        <f t="shared" si="3"/>
        <v>1.7247999999999999</v>
      </c>
      <c r="M14" s="336" t="s">
        <v>66</v>
      </c>
      <c r="N14" s="337">
        <v>10</v>
      </c>
      <c r="O14" s="377">
        <v>0.93200000000000005</v>
      </c>
      <c r="P14" s="338">
        <f t="shared" si="4"/>
        <v>9.32</v>
      </c>
      <c r="Q14" s="339">
        <v>1</v>
      </c>
      <c r="R14" s="340">
        <f t="shared" si="5"/>
        <v>16.075136000000001</v>
      </c>
      <c r="S14" s="385">
        <f t="shared" si="6"/>
        <v>16.075136000000001</v>
      </c>
      <c r="T14" s="342">
        <v>6.6</v>
      </c>
      <c r="U14" s="343">
        <f t="shared" si="7"/>
        <v>0.41057195410352981</v>
      </c>
      <c r="V14" s="605">
        <v>0</v>
      </c>
      <c r="W14" s="601"/>
    </row>
    <row r="15" spans="1:23" ht="22.5" customHeight="1" x14ac:dyDescent="0.2">
      <c r="A15" s="633"/>
      <c r="B15" s="635"/>
      <c r="C15" s="88">
        <v>2.2000000000000002</v>
      </c>
      <c r="D15" s="88">
        <v>2</v>
      </c>
      <c r="E15" s="89">
        <f t="shared" si="0"/>
        <v>0.44000000000000006</v>
      </c>
      <c r="F15" s="90">
        <v>0.7</v>
      </c>
      <c r="G15" s="91">
        <f t="shared" si="1"/>
        <v>0.308</v>
      </c>
      <c r="H15" s="88">
        <f t="shared" si="8"/>
        <v>3.2467532467532467</v>
      </c>
      <c r="I15" s="92">
        <v>8</v>
      </c>
      <c r="J15" s="90">
        <v>0.7</v>
      </c>
      <c r="K15" s="41">
        <f t="shared" si="2"/>
        <v>5.6</v>
      </c>
      <c r="L15" s="40">
        <f t="shared" si="3"/>
        <v>1.7247999999999999</v>
      </c>
      <c r="M15" s="322" t="s">
        <v>67</v>
      </c>
      <c r="N15" s="323">
        <v>11</v>
      </c>
      <c r="O15" s="375">
        <v>0.96299999999999997</v>
      </c>
      <c r="P15" s="324">
        <f t="shared" si="4"/>
        <v>10.593</v>
      </c>
      <c r="Q15" s="325">
        <v>1</v>
      </c>
      <c r="R15" s="326">
        <f t="shared" si="5"/>
        <v>18.270806399999998</v>
      </c>
      <c r="S15" s="386">
        <f t="shared" si="6"/>
        <v>18.270806399999998</v>
      </c>
      <c r="T15" s="344">
        <v>6.8</v>
      </c>
      <c r="U15" s="345">
        <f t="shared" si="7"/>
        <v>0.37217842776769833</v>
      </c>
      <c r="V15" s="606"/>
      <c r="W15" s="601"/>
    </row>
    <row r="16" spans="1:23" ht="22.5" customHeight="1" x14ac:dyDescent="0.2">
      <c r="A16" s="633"/>
      <c r="B16" s="636"/>
      <c r="C16" s="83">
        <v>2.2000000000000002</v>
      </c>
      <c r="D16" s="83">
        <v>2</v>
      </c>
      <c r="E16" s="84">
        <f t="shared" si="0"/>
        <v>0.44000000000000006</v>
      </c>
      <c r="F16" s="85">
        <v>0.7</v>
      </c>
      <c r="G16" s="86">
        <f t="shared" si="1"/>
        <v>0.308</v>
      </c>
      <c r="H16" s="83">
        <f t="shared" si="8"/>
        <v>3.2467532467532467</v>
      </c>
      <c r="I16" s="87">
        <v>8</v>
      </c>
      <c r="J16" s="85">
        <v>0.7</v>
      </c>
      <c r="K16" s="44">
        <f t="shared" si="2"/>
        <v>5.6</v>
      </c>
      <c r="L16" s="42">
        <f t="shared" si="3"/>
        <v>1.7247999999999999</v>
      </c>
      <c r="M16" s="346" t="s">
        <v>75</v>
      </c>
      <c r="N16" s="347">
        <v>10</v>
      </c>
      <c r="O16" s="378">
        <v>0.96499999999999997</v>
      </c>
      <c r="P16" s="348">
        <f t="shared" si="4"/>
        <v>9.65</v>
      </c>
      <c r="Q16" s="349">
        <v>1</v>
      </c>
      <c r="R16" s="350">
        <f t="shared" si="5"/>
        <v>16.64432</v>
      </c>
      <c r="S16" s="387">
        <f t="shared" si="6"/>
        <v>16.64432</v>
      </c>
      <c r="T16" s="351">
        <v>6.6</v>
      </c>
      <c r="U16" s="352">
        <f t="shared" si="7"/>
        <v>0.39653166966268372</v>
      </c>
      <c r="V16" s="606"/>
      <c r="W16" s="601"/>
    </row>
    <row r="17" spans="1:23" ht="22.5" customHeight="1" x14ac:dyDescent="0.2">
      <c r="A17" s="633"/>
      <c r="B17" s="608" t="s">
        <v>78</v>
      </c>
      <c r="C17" s="98">
        <v>1.8</v>
      </c>
      <c r="D17" s="98">
        <v>2.5</v>
      </c>
      <c r="E17" s="89">
        <f t="shared" si="0"/>
        <v>0.45</v>
      </c>
      <c r="F17" s="99">
        <v>0.6</v>
      </c>
      <c r="G17" s="91">
        <f t="shared" si="1"/>
        <v>0.27</v>
      </c>
      <c r="H17" s="88">
        <f t="shared" si="8"/>
        <v>3.7037037037037033</v>
      </c>
      <c r="I17" s="100">
        <v>8</v>
      </c>
      <c r="J17" s="99">
        <v>0.6</v>
      </c>
      <c r="K17" s="41">
        <f t="shared" si="2"/>
        <v>4.8</v>
      </c>
      <c r="L17" s="40">
        <f t="shared" si="3"/>
        <v>1.296</v>
      </c>
      <c r="M17" s="353" t="s">
        <v>76</v>
      </c>
      <c r="N17" s="354">
        <v>10</v>
      </c>
      <c r="O17" s="379">
        <v>0.86299999999999999</v>
      </c>
      <c r="P17" s="324">
        <f t="shared" si="4"/>
        <v>8.629999999999999</v>
      </c>
      <c r="Q17" s="325">
        <v>1</v>
      </c>
      <c r="R17" s="326">
        <f t="shared" si="5"/>
        <v>11.184479999999999</v>
      </c>
      <c r="S17" s="383">
        <f t="shared" si="6"/>
        <v>11.184479999999999</v>
      </c>
      <c r="T17" s="327">
        <v>10</v>
      </c>
      <c r="U17" s="328">
        <f t="shared" si="7"/>
        <v>0.89409610460209155</v>
      </c>
      <c r="V17" s="606"/>
      <c r="W17" s="601"/>
    </row>
    <row r="18" spans="1:23" ht="22.5" customHeight="1" thickBot="1" x14ac:dyDescent="0.25">
      <c r="A18" s="631"/>
      <c r="B18" s="609"/>
      <c r="C18" s="93">
        <v>1.8</v>
      </c>
      <c r="D18" s="93">
        <v>2.5</v>
      </c>
      <c r="E18" s="94">
        <f t="shared" si="0"/>
        <v>0.45</v>
      </c>
      <c r="F18" s="95">
        <v>0.6</v>
      </c>
      <c r="G18" s="96">
        <f t="shared" si="1"/>
        <v>0.27</v>
      </c>
      <c r="H18" s="93">
        <f t="shared" si="8"/>
        <v>3.7037037037037033</v>
      </c>
      <c r="I18" s="97">
        <v>8</v>
      </c>
      <c r="J18" s="95">
        <v>0.6</v>
      </c>
      <c r="K18" s="39">
        <f t="shared" si="2"/>
        <v>4.8</v>
      </c>
      <c r="L18" s="37">
        <f t="shared" si="3"/>
        <v>1.296</v>
      </c>
      <c r="M18" s="329" t="s">
        <v>77</v>
      </c>
      <c r="N18" s="330">
        <v>10</v>
      </c>
      <c r="O18" s="376">
        <v>0.73899999999999999</v>
      </c>
      <c r="P18" s="331">
        <f t="shared" si="4"/>
        <v>7.39</v>
      </c>
      <c r="Q18" s="332">
        <v>1</v>
      </c>
      <c r="R18" s="333">
        <f t="shared" si="5"/>
        <v>9.5774399999999993</v>
      </c>
      <c r="S18" s="384">
        <f t="shared" si="6"/>
        <v>9.5774399999999993</v>
      </c>
      <c r="T18" s="334">
        <v>10</v>
      </c>
      <c r="U18" s="335">
        <f t="shared" si="7"/>
        <v>1.0441203494879634</v>
      </c>
      <c r="V18" s="607"/>
      <c r="W18" s="601"/>
    </row>
    <row r="19" spans="1:23" ht="22.5" customHeight="1" x14ac:dyDescent="0.2">
      <c r="A19" s="630" t="s">
        <v>151</v>
      </c>
      <c r="B19" s="249" t="s">
        <v>110</v>
      </c>
      <c r="C19" s="314">
        <v>2.2000000000000002</v>
      </c>
      <c r="D19" s="314">
        <v>2</v>
      </c>
      <c r="E19" s="315">
        <f t="shared" si="0"/>
        <v>0.44000000000000006</v>
      </c>
      <c r="F19" s="316">
        <v>0.7</v>
      </c>
      <c r="G19" s="317">
        <f t="shared" si="1"/>
        <v>0.308</v>
      </c>
      <c r="H19" s="314">
        <f t="shared" si="8"/>
        <v>3.2467532467532467</v>
      </c>
      <c r="I19" s="318">
        <v>8</v>
      </c>
      <c r="J19" s="316">
        <v>0.7</v>
      </c>
      <c r="K19" s="319">
        <f t="shared" si="2"/>
        <v>5.6</v>
      </c>
      <c r="L19" s="320">
        <f t="shared" si="3"/>
        <v>1.7247999999999999</v>
      </c>
      <c r="M19" s="355" t="s">
        <v>71</v>
      </c>
      <c r="N19" s="356">
        <v>10</v>
      </c>
      <c r="O19" s="380">
        <v>0.92400000000000004</v>
      </c>
      <c r="P19" s="357">
        <f t="shared" si="4"/>
        <v>9.24</v>
      </c>
      <c r="Q19" s="358">
        <v>1</v>
      </c>
      <c r="R19" s="359">
        <f t="shared" si="5"/>
        <v>15.937151999999999</v>
      </c>
      <c r="S19" s="341">
        <f t="shared" si="6"/>
        <v>15.937151999999999</v>
      </c>
      <c r="T19" s="360">
        <v>2</v>
      </c>
      <c r="U19" s="361">
        <f t="shared" si="7"/>
        <v>0.12549293625360416</v>
      </c>
      <c r="V19" s="606"/>
      <c r="W19" s="601"/>
    </row>
    <row r="20" spans="1:23" ht="22.5" customHeight="1" thickBot="1" x14ac:dyDescent="0.25">
      <c r="A20" s="631"/>
      <c r="B20" s="250" t="s">
        <v>78</v>
      </c>
      <c r="C20" s="93">
        <v>1.8</v>
      </c>
      <c r="D20" s="93">
        <v>2.5</v>
      </c>
      <c r="E20" s="94">
        <f t="shared" si="0"/>
        <v>0.45</v>
      </c>
      <c r="F20" s="95">
        <v>0.6</v>
      </c>
      <c r="G20" s="96">
        <f t="shared" si="1"/>
        <v>0.27</v>
      </c>
      <c r="H20" s="93">
        <f t="shared" si="8"/>
        <v>3.7037037037037033</v>
      </c>
      <c r="I20" s="97">
        <v>8</v>
      </c>
      <c r="J20" s="95">
        <v>0.6</v>
      </c>
      <c r="K20" s="39">
        <f t="shared" si="2"/>
        <v>4.8</v>
      </c>
      <c r="L20" s="37">
        <f t="shared" si="3"/>
        <v>1.296</v>
      </c>
      <c r="M20" s="135" t="s">
        <v>72</v>
      </c>
      <c r="N20" s="38">
        <v>10</v>
      </c>
      <c r="O20" s="381">
        <v>0.56699999999999995</v>
      </c>
      <c r="P20" s="39">
        <f t="shared" si="4"/>
        <v>5.67</v>
      </c>
      <c r="Q20" s="134">
        <v>1</v>
      </c>
      <c r="R20" s="77">
        <f t="shared" si="5"/>
        <v>7.3483200000000002</v>
      </c>
      <c r="S20" s="321">
        <f t="shared" si="6"/>
        <v>7.3483200000000002</v>
      </c>
      <c r="T20" s="112">
        <v>2</v>
      </c>
      <c r="U20" s="113">
        <f t="shared" si="7"/>
        <v>0.27217105406405817</v>
      </c>
      <c r="V20" s="607"/>
      <c r="W20" s="602"/>
    </row>
    <row r="21" spans="1:23" s="2" customFormat="1" x14ac:dyDescent="0.2">
      <c r="C21" s="2" t="s">
        <v>38</v>
      </c>
      <c r="D21" s="2" t="s">
        <v>39</v>
      </c>
      <c r="E21" s="2" t="s">
        <v>40</v>
      </c>
      <c r="F21" s="2" t="s">
        <v>41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46</v>
      </c>
      <c r="L21" s="2" t="s">
        <v>47</v>
      </c>
      <c r="M21" s="2" t="s">
        <v>48</v>
      </c>
      <c r="N21" s="2" t="s">
        <v>49</v>
      </c>
      <c r="O21" s="2" t="s">
        <v>50</v>
      </c>
      <c r="P21" s="2" t="s">
        <v>51</v>
      </c>
      <c r="Q21" s="2" t="s">
        <v>52</v>
      </c>
      <c r="R21" s="2" t="s">
        <v>53</v>
      </c>
      <c r="T21" s="2" t="s">
        <v>54</v>
      </c>
      <c r="U21" s="2" t="s">
        <v>55</v>
      </c>
    </row>
    <row r="22" spans="1:23" s="46" customFormat="1" x14ac:dyDescent="0.2">
      <c r="C22" s="46" t="s">
        <v>122</v>
      </c>
      <c r="D22" s="46" t="s">
        <v>123</v>
      </c>
      <c r="E22" s="46" t="s">
        <v>114</v>
      </c>
      <c r="F22" s="46" t="s">
        <v>123</v>
      </c>
      <c r="G22" s="46" t="s">
        <v>115</v>
      </c>
      <c r="H22" s="46" t="s">
        <v>116</v>
      </c>
      <c r="J22" s="46" t="s">
        <v>123</v>
      </c>
      <c r="K22" s="46" t="s">
        <v>117</v>
      </c>
      <c r="L22" s="46" t="s">
        <v>118</v>
      </c>
      <c r="O22" s="46" t="s">
        <v>123</v>
      </c>
      <c r="P22" s="46" t="s">
        <v>119</v>
      </c>
      <c r="Q22" s="46" t="s">
        <v>123</v>
      </c>
      <c r="R22" s="46" t="s">
        <v>120</v>
      </c>
      <c r="U22" s="46" t="s">
        <v>121</v>
      </c>
    </row>
    <row r="23" spans="1:23" x14ac:dyDescent="0.2">
      <c r="A23" s="1" t="s">
        <v>56</v>
      </c>
    </row>
    <row r="24" spans="1:23" x14ac:dyDescent="0.2">
      <c r="A24" s="74" t="s">
        <v>165</v>
      </c>
      <c r="B24" s="3"/>
    </row>
    <row r="25" spans="1:23" x14ac:dyDescent="0.2">
      <c r="A25" s="3" t="s">
        <v>57</v>
      </c>
      <c r="B25" s="3"/>
    </row>
    <row r="26" spans="1:23" x14ac:dyDescent="0.2">
      <c r="A26" s="74" t="s">
        <v>166</v>
      </c>
      <c r="B26" s="3"/>
    </row>
    <row r="27" spans="1:23" x14ac:dyDescent="0.2">
      <c r="A27" s="3" t="s">
        <v>58</v>
      </c>
      <c r="B27" s="3"/>
    </row>
    <row r="28" spans="1:23" x14ac:dyDescent="0.2">
      <c r="A28" s="3" t="s">
        <v>59</v>
      </c>
      <c r="B28" s="3"/>
    </row>
    <row r="29" spans="1:23" x14ac:dyDescent="0.2">
      <c r="A29" s="3" t="s">
        <v>60</v>
      </c>
      <c r="B29" s="3"/>
    </row>
    <row r="30" spans="1:23" x14ac:dyDescent="0.2">
      <c r="A30" s="74" t="s">
        <v>167</v>
      </c>
      <c r="B30" s="3"/>
    </row>
    <row r="31" spans="1:23" x14ac:dyDescent="0.2">
      <c r="A31" s="3" t="s">
        <v>61</v>
      </c>
      <c r="B31" s="3"/>
    </row>
    <row r="32" spans="1:23" x14ac:dyDescent="0.2">
      <c r="A32" s="3" t="s">
        <v>62</v>
      </c>
      <c r="B32" s="3"/>
    </row>
    <row r="33" spans="1:13" s="397" customFormat="1" x14ac:dyDescent="0.2">
      <c r="A33" s="396" t="s">
        <v>161</v>
      </c>
      <c r="B33" s="396"/>
    </row>
    <row r="34" spans="1:13" s="397" customFormat="1" x14ac:dyDescent="0.2">
      <c r="A34" s="396" t="s">
        <v>162</v>
      </c>
      <c r="B34" s="396"/>
    </row>
    <row r="35" spans="1:13" s="397" customFormat="1" x14ac:dyDescent="0.2">
      <c r="A35" s="396" t="s">
        <v>168</v>
      </c>
      <c r="B35" s="396"/>
    </row>
    <row r="36" spans="1:13" s="397" customFormat="1" x14ac:dyDescent="0.2">
      <c r="A36" s="396" t="s">
        <v>63</v>
      </c>
      <c r="B36" s="396"/>
    </row>
    <row r="37" spans="1:13" s="397" customFormat="1" x14ac:dyDescent="0.2">
      <c r="A37" s="396" t="s">
        <v>169</v>
      </c>
      <c r="B37" s="396"/>
    </row>
    <row r="38" spans="1:13" s="397" customFormat="1" x14ac:dyDescent="0.2">
      <c r="A38" s="396" t="s">
        <v>163</v>
      </c>
      <c r="B38" s="396"/>
    </row>
    <row r="39" spans="1:13" s="397" customFormat="1" x14ac:dyDescent="0.2">
      <c r="A39" s="396" t="s">
        <v>64</v>
      </c>
      <c r="B39" s="396"/>
    </row>
    <row r="40" spans="1:13" s="397" customFormat="1" x14ac:dyDescent="0.2">
      <c r="A40" s="396" t="s">
        <v>164</v>
      </c>
      <c r="B40" s="396"/>
      <c r="M40" s="398"/>
    </row>
    <row r="41" spans="1:13" x14ac:dyDescent="0.2">
      <c r="M41" s="5"/>
    </row>
  </sheetData>
  <mergeCells count="24">
    <mergeCell ref="A8:A9"/>
    <mergeCell ref="A10:A13"/>
    <mergeCell ref="B10:B11"/>
    <mergeCell ref="V10:V13"/>
    <mergeCell ref="A19:A20"/>
    <mergeCell ref="V19:V20"/>
    <mergeCell ref="A14:A18"/>
    <mergeCell ref="B14:B16"/>
    <mergeCell ref="U6:W6"/>
    <mergeCell ref="B7:B9"/>
    <mergeCell ref="C7:H7"/>
    <mergeCell ref="I7:L7"/>
    <mergeCell ref="M7:P7"/>
    <mergeCell ref="Q7:Q8"/>
    <mergeCell ref="R7:R8"/>
    <mergeCell ref="S7:S8"/>
    <mergeCell ref="T7:T8"/>
    <mergeCell ref="U7:U8"/>
    <mergeCell ref="W10:W20"/>
    <mergeCell ref="B12:B13"/>
    <mergeCell ref="V14:V18"/>
    <mergeCell ref="B17:B18"/>
    <mergeCell ref="V7:V8"/>
    <mergeCell ref="W7:W8"/>
  </mergeCells>
  <phoneticPr fontId="8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r:id="rId1"/>
  <headerFooter>
    <oddHeader>&amp;R&amp;A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W41"/>
  <sheetViews>
    <sheetView view="pageBreakPreview" zoomScaleNormal="100" zoomScaleSheetLayoutView="100" workbookViewId="0">
      <selection activeCell="A24" sqref="A24"/>
    </sheetView>
  </sheetViews>
  <sheetFormatPr defaultColWidth="9" defaultRowHeight="13" x14ac:dyDescent="0.2"/>
  <cols>
    <col min="1" max="1" width="9" style="1"/>
    <col min="2" max="2" width="8.1796875" style="1" customWidth="1"/>
    <col min="3" max="6" width="9.1796875" style="1" bestFit="1" customWidth="1"/>
    <col min="7" max="7" width="10.90625" style="1" customWidth="1"/>
    <col min="8" max="8" width="10" style="1" customWidth="1"/>
    <col min="9" max="12" width="9.1796875" style="1" bestFit="1" customWidth="1"/>
    <col min="13" max="13" width="11.90625" style="1" customWidth="1"/>
    <col min="14" max="14" width="7.81640625" style="1" customWidth="1"/>
    <col min="15" max="15" width="9.1796875" style="1" bestFit="1" customWidth="1"/>
    <col min="16" max="16" width="7.36328125" style="1" customWidth="1"/>
    <col min="17" max="17" width="6.90625" style="1" customWidth="1"/>
    <col min="18" max="18" width="9.08984375" style="1" bestFit="1" customWidth="1"/>
    <col min="19" max="19" width="9.08984375" style="1" customWidth="1"/>
    <col min="20" max="16384" width="9" style="1"/>
  </cols>
  <sheetData>
    <row r="1" spans="1:23" x14ac:dyDescent="0.2">
      <c r="A1" s="1" t="s">
        <v>9</v>
      </c>
    </row>
    <row r="3" spans="1:23" x14ac:dyDescent="0.2">
      <c r="A3" s="56" t="s">
        <v>160</v>
      </c>
    </row>
    <row r="5" spans="1:23" x14ac:dyDescent="0.2">
      <c r="A5" s="1" t="s">
        <v>134</v>
      </c>
    </row>
    <row r="6" spans="1:23" ht="13.5" thickBot="1" x14ac:dyDescent="0.25">
      <c r="T6" s="28" t="s">
        <v>108</v>
      </c>
      <c r="U6" s="614" t="s">
        <v>109</v>
      </c>
      <c r="V6" s="614"/>
      <c r="W6" s="614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23" t="s">
        <v>87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24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25" t="s">
        <v>5</v>
      </c>
      <c r="B10" s="628" t="s">
        <v>110</v>
      </c>
      <c r="C10" s="78">
        <v>2.2000000000000002</v>
      </c>
      <c r="D10" s="78">
        <v>2</v>
      </c>
      <c r="E10" s="79">
        <f t="shared" ref="E10:E20" si="0">C10*D10/10</f>
        <v>0.44000000000000006</v>
      </c>
      <c r="F10" s="80">
        <v>0.7</v>
      </c>
      <c r="G10" s="81">
        <f t="shared" ref="G10:G20" si="1">E10*F10</f>
        <v>0.308</v>
      </c>
      <c r="H10" s="78">
        <f>1/G10</f>
        <v>3.2467532467532467</v>
      </c>
      <c r="I10" s="82">
        <v>8</v>
      </c>
      <c r="J10" s="80">
        <v>0.7</v>
      </c>
      <c r="K10" s="35">
        <f t="shared" ref="K10:K20" si="2">I10*J10</f>
        <v>5.6</v>
      </c>
      <c r="L10" s="33">
        <f t="shared" ref="L10:L20" si="3">G10*K10</f>
        <v>1.7247999999999999</v>
      </c>
      <c r="M10" s="36" t="s">
        <v>133</v>
      </c>
      <c r="N10" s="34">
        <v>10</v>
      </c>
      <c r="O10" s="373">
        <v>0.96199999999999997</v>
      </c>
      <c r="P10" s="35">
        <f t="shared" ref="P10:P20" si="4">N10*O10</f>
        <v>9.6199999999999992</v>
      </c>
      <c r="Q10" s="132">
        <v>1</v>
      </c>
      <c r="R10" s="75">
        <f>L10*P10/Q10</f>
        <v>16.592575999999998</v>
      </c>
      <c r="S10" s="653">
        <f>SUM(R10:R11)</f>
        <v>32.684959999999997</v>
      </c>
      <c r="T10" s="645">
        <v>30</v>
      </c>
      <c r="U10" s="641">
        <f>T10/S10</f>
        <v>0.91785334906330018</v>
      </c>
      <c r="V10" s="605">
        <v>0</v>
      </c>
      <c r="W10" s="600">
        <v>1</v>
      </c>
    </row>
    <row r="11" spans="1:23" ht="22.5" customHeight="1" x14ac:dyDescent="0.2">
      <c r="A11" s="626"/>
      <c r="B11" s="629"/>
      <c r="C11" s="83">
        <v>2.2000000000000002</v>
      </c>
      <c r="D11" s="83">
        <v>2</v>
      </c>
      <c r="E11" s="84">
        <f>C11*D11/10</f>
        <v>0.44000000000000006</v>
      </c>
      <c r="F11" s="85">
        <v>0.7</v>
      </c>
      <c r="G11" s="86">
        <f>E11*F11</f>
        <v>0.308</v>
      </c>
      <c r="H11" s="83">
        <f>1/G11</f>
        <v>3.2467532467532467</v>
      </c>
      <c r="I11" s="87">
        <v>8</v>
      </c>
      <c r="J11" s="85">
        <v>0.7</v>
      </c>
      <c r="K11" s="44">
        <f>I11*J11</f>
        <v>5.6</v>
      </c>
      <c r="L11" s="42">
        <f>G11*K11</f>
        <v>1.7247999999999999</v>
      </c>
      <c r="M11" s="45" t="s">
        <v>111</v>
      </c>
      <c r="N11" s="43">
        <v>10</v>
      </c>
      <c r="O11" s="374">
        <v>0.93300000000000005</v>
      </c>
      <c r="P11" s="44">
        <f>N11*O11</f>
        <v>9.33</v>
      </c>
      <c r="Q11" s="133">
        <v>1</v>
      </c>
      <c r="R11" s="76">
        <f t="shared" ref="R11:R20" si="5">L11*P11/Q11</f>
        <v>16.092383999999999</v>
      </c>
      <c r="S11" s="654"/>
      <c r="T11" s="646"/>
      <c r="U11" s="642"/>
      <c r="V11" s="606"/>
      <c r="W11" s="601"/>
    </row>
    <row r="12" spans="1:23" ht="22.5" customHeight="1" x14ac:dyDescent="0.2">
      <c r="A12" s="626"/>
      <c r="B12" s="603" t="s">
        <v>73</v>
      </c>
      <c r="C12" s="88">
        <v>2.2000000000000002</v>
      </c>
      <c r="D12" s="88">
        <v>3.5</v>
      </c>
      <c r="E12" s="89">
        <f t="shared" si="0"/>
        <v>0.77000000000000013</v>
      </c>
      <c r="F12" s="90">
        <v>0.85</v>
      </c>
      <c r="G12" s="91">
        <f t="shared" si="1"/>
        <v>0.65450000000000008</v>
      </c>
      <c r="H12" s="88">
        <f>1/G12</f>
        <v>1.527883880825057</v>
      </c>
      <c r="I12" s="92">
        <v>8</v>
      </c>
      <c r="J12" s="90">
        <v>0.7</v>
      </c>
      <c r="K12" s="41">
        <f t="shared" si="2"/>
        <v>5.6</v>
      </c>
      <c r="L12" s="40">
        <f t="shared" si="3"/>
        <v>3.6652</v>
      </c>
      <c r="M12" s="322" t="s">
        <v>112</v>
      </c>
      <c r="N12" s="323">
        <v>11</v>
      </c>
      <c r="O12" s="375">
        <v>0.99299999999999999</v>
      </c>
      <c r="P12" s="324">
        <f t="shared" si="4"/>
        <v>10.923</v>
      </c>
      <c r="Q12" s="325">
        <v>1</v>
      </c>
      <c r="R12" s="326">
        <f t="shared" si="5"/>
        <v>40.0349796</v>
      </c>
      <c r="S12" s="643">
        <f>SUM(R12:R13)</f>
        <v>76.686979600000001</v>
      </c>
      <c r="T12" s="637">
        <v>30</v>
      </c>
      <c r="U12" s="639">
        <f>T12/S12</f>
        <v>0.39120069869070706</v>
      </c>
      <c r="V12" s="606"/>
      <c r="W12" s="601"/>
    </row>
    <row r="13" spans="1:23" ht="22.5" customHeight="1" thickBot="1" x14ac:dyDescent="0.25">
      <c r="A13" s="627"/>
      <c r="B13" s="604"/>
      <c r="C13" s="93">
        <v>2.2000000000000002</v>
      </c>
      <c r="D13" s="93">
        <v>3.5</v>
      </c>
      <c r="E13" s="94">
        <f t="shared" si="0"/>
        <v>0.77000000000000013</v>
      </c>
      <c r="F13" s="95">
        <v>0.85</v>
      </c>
      <c r="G13" s="96">
        <f t="shared" si="1"/>
        <v>0.65450000000000008</v>
      </c>
      <c r="H13" s="93">
        <f>1/G13</f>
        <v>1.527883880825057</v>
      </c>
      <c r="I13" s="97">
        <v>8</v>
      </c>
      <c r="J13" s="95">
        <v>0.7</v>
      </c>
      <c r="K13" s="39">
        <f t="shared" si="2"/>
        <v>5.6</v>
      </c>
      <c r="L13" s="37">
        <f t="shared" si="3"/>
        <v>3.6652</v>
      </c>
      <c r="M13" s="329" t="s">
        <v>70</v>
      </c>
      <c r="N13" s="330">
        <v>10</v>
      </c>
      <c r="O13" s="376">
        <v>1</v>
      </c>
      <c r="P13" s="331">
        <f t="shared" si="4"/>
        <v>10</v>
      </c>
      <c r="Q13" s="332">
        <v>1</v>
      </c>
      <c r="R13" s="333">
        <f t="shared" si="5"/>
        <v>36.652000000000001</v>
      </c>
      <c r="S13" s="644"/>
      <c r="T13" s="638"/>
      <c r="U13" s="640"/>
      <c r="V13" s="607"/>
      <c r="W13" s="601"/>
    </row>
    <row r="14" spans="1:23" ht="22.5" customHeight="1" x14ac:dyDescent="0.2">
      <c r="A14" s="632" t="s">
        <v>113</v>
      </c>
      <c r="B14" s="634" t="s">
        <v>110</v>
      </c>
      <c r="C14" s="78">
        <v>2.2000000000000002</v>
      </c>
      <c r="D14" s="78">
        <v>2</v>
      </c>
      <c r="E14" s="79">
        <f t="shared" si="0"/>
        <v>0.44000000000000006</v>
      </c>
      <c r="F14" s="80">
        <v>0.7</v>
      </c>
      <c r="G14" s="81">
        <f t="shared" si="1"/>
        <v>0.308</v>
      </c>
      <c r="H14" s="78">
        <f t="shared" ref="H14:H20" si="6">1/G14</f>
        <v>3.2467532467532467</v>
      </c>
      <c r="I14" s="82">
        <v>8</v>
      </c>
      <c r="J14" s="80">
        <v>0.7</v>
      </c>
      <c r="K14" s="35">
        <f t="shared" si="2"/>
        <v>5.6</v>
      </c>
      <c r="L14" s="33">
        <f t="shared" si="3"/>
        <v>1.7247999999999999</v>
      </c>
      <c r="M14" s="336" t="s">
        <v>66</v>
      </c>
      <c r="N14" s="337">
        <v>10</v>
      </c>
      <c r="O14" s="377">
        <v>0.93200000000000005</v>
      </c>
      <c r="P14" s="338">
        <f t="shared" si="4"/>
        <v>9.32</v>
      </c>
      <c r="Q14" s="339">
        <v>1</v>
      </c>
      <c r="R14" s="340">
        <f t="shared" si="5"/>
        <v>16.075136000000001</v>
      </c>
      <c r="S14" s="655">
        <f>SUM(R14:R16)</f>
        <v>50.990262399999999</v>
      </c>
      <c r="T14" s="647">
        <v>20</v>
      </c>
      <c r="U14" s="650">
        <f>T14/S14</f>
        <v>0.392231752861111</v>
      </c>
      <c r="V14" s="605">
        <v>0</v>
      </c>
      <c r="W14" s="601"/>
    </row>
    <row r="15" spans="1:23" ht="22.5" customHeight="1" x14ac:dyDescent="0.2">
      <c r="A15" s="633"/>
      <c r="B15" s="635"/>
      <c r="C15" s="88">
        <v>2.2000000000000002</v>
      </c>
      <c r="D15" s="88">
        <v>2</v>
      </c>
      <c r="E15" s="89">
        <f t="shared" si="0"/>
        <v>0.44000000000000006</v>
      </c>
      <c r="F15" s="90">
        <v>0.7</v>
      </c>
      <c r="G15" s="91">
        <f t="shared" si="1"/>
        <v>0.308</v>
      </c>
      <c r="H15" s="88">
        <f t="shared" si="6"/>
        <v>3.2467532467532467</v>
      </c>
      <c r="I15" s="92">
        <v>8</v>
      </c>
      <c r="J15" s="90">
        <v>0.7</v>
      </c>
      <c r="K15" s="41">
        <f t="shared" si="2"/>
        <v>5.6</v>
      </c>
      <c r="L15" s="40">
        <f t="shared" si="3"/>
        <v>1.7247999999999999</v>
      </c>
      <c r="M15" s="322" t="s">
        <v>67</v>
      </c>
      <c r="N15" s="323">
        <v>11</v>
      </c>
      <c r="O15" s="375">
        <v>0.96299999999999997</v>
      </c>
      <c r="P15" s="324">
        <f t="shared" si="4"/>
        <v>10.593</v>
      </c>
      <c r="Q15" s="325">
        <v>1</v>
      </c>
      <c r="R15" s="326">
        <f t="shared" si="5"/>
        <v>18.270806399999998</v>
      </c>
      <c r="S15" s="643"/>
      <c r="T15" s="648"/>
      <c r="U15" s="651"/>
      <c r="V15" s="606"/>
      <c r="W15" s="601"/>
    </row>
    <row r="16" spans="1:23" ht="22.5" customHeight="1" x14ac:dyDescent="0.2">
      <c r="A16" s="633"/>
      <c r="B16" s="636"/>
      <c r="C16" s="83">
        <v>2.2000000000000002</v>
      </c>
      <c r="D16" s="83">
        <v>2</v>
      </c>
      <c r="E16" s="84">
        <f t="shared" si="0"/>
        <v>0.44000000000000006</v>
      </c>
      <c r="F16" s="85">
        <v>0.7</v>
      </c>
      <c r="G16" s="86">
        <f t="shared" si="1"/>
        <v>0.308</v>
      </c>
      <c r="H16" s="83">
        <f t="shared" si="6"/>
        <v>3.2467532467532467</v>
      </c>
      <c r="I16" s="87">
        <v>8</v>
      </c>
      <c r="J16" s="85">
        <v>0.7</v>
      </c>
      <c r="K16" s="44">
        <f t="shared" si="2"/>
        <v>5.6</v>
      </c>
      <c r="L16" s="42">
        <f t="shared" si="3"/>
        <v>1.7247999999999999</v>
      </c>
      <c r="M16" s="346" t="s">
        <v>75</v>
      </c>
      <c r="N16" s="347">
        <v>10</v>
      </c>
      <c r="O16" s="378">
        <v>0.96499999999999997</v>
      </c>
      <c r="P16" s="348">
        <f t="shared" si="4"/>
        <v>9.65</v>
      </c>
      <c r="Q16" s="349">
        <v>1</v>
      </c>
      <c r="R16" s="350">
        <f t="shared" si="5"/>
        <v>16.64432</v>
      </c>
      <c r="S16" s="643"/>
      <c r="T16" s="649"/>
      <c r="U16" s="652"/>
      <c r="V16" s="606"/>
      <c r="W16" s="601"/>
    </row>
    <row r="17" spans="1:23" ht="22.5" customHeight="1" x14ac:dyDescent="0.2">
      <c r="A17" s="633"/>
      <c r="B17" s="608" t="s">
        <v>78</v>
      </c>
      <c r="C17" s="98">
        <v>1.8</v>
      </c>
      <c r="D17" s="98">
        <v>2.5</v>
      </c>
      <c r="E17" s="89">
        <f t="shared" si="0"/>
        <v>0.45</v>
      </c>
      <c r="F17" s="99">
        <v>0.6</v>
      </c>
      <c r="G17" s="91">
        <f t="shared" si="1"/>
        <v>0.27</v>
      </c>
      <c r="H17" s="88">
        <f t="shared" si="6"/>
        <v>3.7037037037037033</v>
      </c>
      <c r="I17" s="100">
        <v>8</v>
      </c>
      <c r="J17" s="99">
        <v>0.6</v>
      </c>
      <c r="K17" s="41">
        <f t="shared" si="2"/>
        <v>4.8</v>
      </c>
      <c r="L17" s="40">
        <f t="shared" si="3"/>
        <v>1.296</v>
      </c>
      <c r="M17" s="353" t="s">
        <v>76</v>
      </c>
      <c r="N17" s="354">
        <v>10</v>
      </c>
      <c r="O17" s="379">
        <v>0.86299999999999999</v>
      </c>
      <c r="P17" s="324">
        <f t="shared" si="4"/>
        <v>8.629999999999999</v>
      </c>
      <c r="Q17" s="325">
        <v>1</v>
      </c>
      <c r="R17" s="326">
        <f t="shared" si="5"/>
        <v>11.184479999999999</v>
      </c>
      <c r="S17" s="643">
        <f>SUM(R17:R18)</f>
        <v>20.761919999999996</v>
      </c>
      <c r="T17" s="637">
        <v>20</v>
      </c>
      <c r="U17" s="639">
        <f>T17/S17</f>
        <v>0.96330204528290275</v>
      </c>
      <c r="V17" s="606"/>
      <c r="W17" s="601"/>
    </row>
    <row r="18" spans="1:23" ht="22.5" customHeight="1" thickBot="1" x14ac:dyDescent="0.25">
      <c r="A18" s="631"/>
      <c r="B18" s="609"/>
      <c r="C18" s="93">
        <v>1.8</v>
      </c>
      <c r="D18" s="93">
        <v>2.5</v>
      </c>
      <c r="E18" s="94">
        <f t="shared" si="0"/>
        <v>0.45</v>
      </c>
      <c r="F18" s="95">
        <v>0.6</v>
      </c>
      <c r="G18" s="96">
        <f t="shared" si="1"/>
        <v>0.27</v>
      </c>
      <c r="H18" s="93">
        <f t="shared" si="6"/>
        <v>3.7037037037037033</v>
      </c>
      <c r="I18" s="97">
        <v>8</v>
      </c>
      <c r="J18" s="95">
        <v>0.6</v>
      </c>
      <c r="K18" s="39">
        <f t="shared" si="2"/>
        <v>4.8</v>
      </c>
      <c r="L18" s="37">
        <f t="shared" si="3"/>
        <v>1.296</v>
      </c>
      <c r="M18" s="329" t="s">
        <v>77</v>
      </c>
      <c r="N18" s="330">
        <v>10</v>
      </c>
      <c r="O18" s="376">
        <v>0.73899999999999999</v>
      </c>
      <c r="P18" s="331">
        <f t="shared" si="4"/>
        <v>7.39</v>
      </c>
      <c r="Q18" s="332">
        <v>1</v>
      </c>
      <c r="R18" s="333">
        <f t="shared" si="5"/>
        <v>9.5774399999999993</v>
      </c>
      <c r="S18" s="644"/>
      <c r="T18" s="638"/>
      <c r="U18" s="640"/>
      <c r="V18" s="607"/>
      <c r="W18" s="601"/>
    </row>
    <row r="19" spans="1:23" ht="22.5" customHeight="1" x14ac:dyDescent="0.2">
      <c r="A19" s="630" t="s">
        <v>151</v>
      </c>
      <c r="B19" s="249" t="s">
        <v>110</v>
      </c>
      <c r="C19" s="314">
        <v>2.2000000000000002</v>
      </c>
      <c r="D19" s="314">
        <v>2</v>
      </c>
      <c r="E19" s="315">
        <f t="shared" si="0"/>
        <v>0.44000000000000006</v>
      </c>
      <c r="F19" s="316">
        <v>0.7</v>
      </c>
      <c r="G19" s="317">
        <f t="shared" si="1"/>
        <v>0.308</v>
      </c>
      <c r="H19" s="314">
        <f t="shared" si="6"/>
        <v>3.2467532467532467</v>
      </c>
      <c r="I19" s="318">
        <v>8</v>
      </c>
      <c r="J19" s="316">
        <v>0.7</v>
      </c>
      <c r="K19" s="319">
        <f t="shared" si="2"/>
        <v>5.6</v>
      </c>
      <c r="L19" s="320">
        <f t="shared" si="3"/>
        <v>1.7247999999999999</v>
      </c>
      <c r="M19" s="355" t="s">
        <v>71</v>
      </c>
      <c r="N19" s="356">
        <v>10</v>
      </c>
      <c r="O19" s="380">
        <v>0.92400000000000004</v>
      </c>
      <c r="P19" s="357">
        <f t="shared" si="4"/>
        <v>9.24</v>
      </c>
      <c r="Q19" s="358">
        <v>1</v>
      </c>
      <c r="R19" s="359">
        <f t="shared" si="5"/>
        <v>15.937151999999999</v>
      </c>
      <c r="S19" s="341">
        <f>R19</f>
        <v>15.937151999999999</v>
      </c>
      <c r="T19" s="360">
        <v>2</v>
      </c>
      <c r="U19" s="361">
        <f>T19/S19</f>
        <v>0.12549293625360416</v>
      </c>
      <c r="V19" s="606">
        <v>0</v>
      </c>
      <c r="W19" s="601"/>
    </row>
    <row r="20" spans="1:23" ht="22.5" customHeight="1" thickBot="1" x14ac:dyDescent="0.25">
      <c r="A20" s="631"/>
      <c r="B20" s="250" t="s">
        <v>78</v>
      </c>
      <c r="C20" s="93">
        <v>1.8</v>
      </c>
      <c r="D20" s="93">
        <v>2.5</v>
      </c>
      <c r="E20" s="94">
        <f t="shared" si="0"/>
        <v>0.45</v>
      </c>
      <c r="F20" s="95">
        <v>0.6</v>
      </c>
      <c r="G20" s="96">
        <f t="shared" si="1"/>
        <v>0.27</v>
      </c>
      <c r="H20" s="93">
        <f t="shared" si="6"/>
        <v>3.7037037037037033</v>
      </c>
      <c r="I20" s="97">
        <v>8</v>
      </c>
      <c r="J20" s="95">
        <v>0.6</v>
      </c>
      <c r="K20" s="39">
        <f t="shared" si="2"/>
        <v>4.8</v>
      </c>
      <c r="L20" s="37">
        <f t="shared" si="3"/>
        <v>1.296</v>
      </c>
      <c r="M20" s="135" t="s">
        <v>138</v>
      </c>
      <c r="N20" s="38">
        <v>10</v>
      </c>
      <c r="O20" s="381">
        <v>0.56699999999999995</v>
      </c>
      <c r="P20" s="39">
        <f t="shared" si="4"/>
        <v>5.67</v>
      </c>
      <c r="Q20" s="134">
        <v>1</v>
      </c>
      <c r="R20" s="77">
        <f t="shared" si="5"/>
        <v>7.3483200000000002</v>
      </c>
      <c r="S20" s="321">
        <f>R20</f>
        <v>7.3483200000000002</v>
      </c>
      <c r="T20" s="112">
        <v>2</v>
      </c>
      <c r="U20" s="113">
        <f>T20/S20</f>
        <v>0.27217105406405817</v>
      </c>
      <c r="V20" s="607"/>
      <c r="W20" s="602"/>
    </row>
    <row r="21" spans="1:23" s="2" customFormat="1" x14ac:dyDescent="0.2">
      <c r="C21" s="2" t="s">
        <v>38</v>
      </c>
      <c r="D21" s="2" t="s">
        <v>39</v>
      </c>
      <c r="E21" s="2" t="s">
        <v>40</v>
      </c>
      <c r="F21" s="2" t="s">
        <v>41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46</v>
      </c>
      <c r="L21" s="2" t="s">
        <v>47</v>
      </c>
      <c r="M21" s="2" t="s">
        <v>48</v>
      </c>
      <c r="N21" s="2" t="s">
        <v>49</v>
      </c>
      <c r="O21" s="2" t="s">
        <v>50</v>
      </c>
      <c r="P21" s="2" t="s">
        <v>51</v>
      </c>
      <c r="Q21" s="2" t="s">
        <v>52</v>
      </c>
      <c r="R21" s="2" t="s">
        <v>53</v>
      </c>
      <c r="T21" s="2" t="s">
        <v>54</v>
      </c>
      <c r="U21" s="2" t="s">
        <v>55</v>
      </c>
    </row>
    <row r="22" spans="1:23" s="46" customFormat="1" x14ac:dyDescent="0.2">
      <c r="C22" s="46" t="s">
        <v>122</v>
      </c>
      <c r="D22" s="46" t="s">
        <v>123</v>
      </c>
      <c r="E22" s="46" t="s">
        <v>114</v>
      </c>
      <c r="F22" s="46" t="s">
        <v>123</v>
      </c>
      <c r="G22" s="46" t="s">
        <v>115</v>
      </c>
      <c r="H22" s="46" t="s">
        <v>116</v>
      </c>
      <c r="J22" s="46" t="s">
        <v>123</v>
      </c>
      <c r="K22" s="46" t="s">
        <v>117</v>
      </c>
      <c r="L22" s="46" t="s">
        <v>118</v>
      </c>
      <c r="O22" s="46" t="s">
        <v>123</v>
      </c>
      <c r="P22" s="46" t="s">
        <v>119</v>
      </c>
      <c r="Q22" s="46" t="s">
        <v>123</v>
      </c>
      <c r="R22" s="46" t="s">
        <v>120</v>
      </c>
      <c r="U22" s="46" t="s">
        <v>121</v>
      </c>
    </row>
    <row r="23" spans="1:23" x14ac:dyDescent="0.2">
      <c r="A23" s="1" t="s">
        <v>56</v>
      </c>
    </row>
    <row r="24" spans="1:23" x14ac:dyDescent="0.2">
      <c r="A24" s="74" t="s">
        <v>165</v>
      </c>
      <c r="B24" s="3"/>
    </row>
    <row r="25" spans="1:23" x14ac:dyDescent="0.2">
      <c r="A25" s="3" t="s">
        <v>57</v>
      </c>
      <c r="B25" s="3"/>
    </row>
    <row r="26" spans="1:23" x14ac:dyDescent="0.2">
      <c r="A26" s="74" t="s">
        <v>166</v>
      </c>
      <c r="B26" s="3"/>
    </row>
    <row r="27" spans="1:23" x14ac:dyDescent="0.2">
      <c r="A27" s="3" t="s">
        <v>58</v>
      </c>
      <c r="B27" s="3"/>
    </row>
    <row r="28" spans="1:23" x14ac:dyDescent="0.2">
      <c r="A28" s="3" t="s">
        <v>59</v>
      </c>
      <c r="B28" s="3"/>
    </row>
    <row r="29" spans="1:23" x14ac:dyDescent="0.2">
      <c r="A29" s="3" t="s">
        <v>60</v>
      </c>
      <c r="B29" s="3"/>
    </row>
    <row r="30" spans="1:23" x14ac:dyDescent="0.2">
      <c r="A30" s="74" t="s">
        <v>167</v>
      </c>
      <c r="B30" s="3"/>
    </row>
    <row r="31" spans="1:23" x14ac:dyDescent="0.2">
      <c r="A31" s="3" t="s">
        <v>61</v>
      </c>
      <c r="B31" s="3"/>
    </row>
    <row r="32" spans="1:23" x14ac:dyDescent="0.2">
      <c r="A32" s="3" t="s">
        <v>62</v>
      </c>
      <c r="B32" s="3"/>
    </row>
    <row r="33" spans="1:13" s="397" customFormat="1" x14ac:dyDescent="0.2">
      <c r="A33" s="396" t="s">
        <v>161</v>
      </c>
      <c r="B33" s="396"/>
    </row>
    <row r="34" spans="1:13" s="397" customFormat="1" x14ac:dyDescent="0.2">
      <c r="A34" s="396" t="s">
        <v>162</v>
      </c>
      <c r="B34" s="396"/>
    </row>
    <row r="35" spans="1:13" s="397" customFormat="1" x14ac:dyDescent="0.2">
      <c r="A35" s="396" t="s">
        <v>168</v>
      </c>
      <c r="B35" s="396"/>
    </row>
    <row r="36" spans="1:13" s="397" customFormat="1" x14ac:dyDescent="0.2">
      <c r="A36" s="396" t="s">
        <v>63</v>
      </c>
      <c r="B36" s="396"/>
    </row>
    <row r="37" spans="1:13" s="397" customFormat="1" x14ac:dyDescent="0.2">
      <c r="A37" s="396" t="s">
        <v>169</v>
      </c>
      <c r="B37" s="396"/>
    </row>
    <row r="38" spans="1:13" s="397" customFormat="1" x14ac:dyDescent="0.2">
      <c r="A38" s="396" t="s">
        <v>163</v>
      </c>
      <c r="B38" s="396"/>
    </row>
    <row r="39" spans="1:13" s="397" customFormat="1" x14ac:dyDescent="0.2">
      <c r="A39" s="396" t="s">
        <v>64</v>
      </c>
      <c r="B39" s="396"/>
    </row>
    <row r="40" spans="1:13" s="397" customFormat="1" x14ac:dyDescent="0.2">
      <c r="A40" s="396" t="s">
        <v>164</v>
      </c>
      <c r="B40" s="396"/>
      <c r="M40" s="398"/>
    </row>
    <row r="41" spans="1:13" x14ac:dyDescent="0.2">
      <c r="M41" s="5"/>
    </row>
  </sheetData>
  <mergeCells count="36">
    <mergeCell ref="S17:S18"/>
    <mergeCell ref="T10:T11"/>
    <mergeCell ref="U12:U13"/>
    <mergeCell ref="T14:T16"/>
    <mergeCell ref="U14:U16"/>
    <mergeCell ref="S10:S11"/>
    <mergeCell ref="S12:S13"/>
    <mergeCell ref="S14:S16"/>
    <mergeCell ref="U6:W6"/>
    <mergeCell ref="B7:B9"/>
    <mergeCell ref="C7:H7"/>
    <mergeCell ref="I7:L7"/>
    <mergeCell ref="M7:P7"/>
    <mergeCell ref="Q7:Q8"/>
    <mergeCell ref="R7:R8"/>
    <mergeCell ref="S7:S8"/>
    <mergeCell ref="T7:T8"/>
    <mergeCell ref="U7:U8"/>
    <mergeCell ref="V7:V8"/>
    <mergeCell ref="W7:W8"/>
    <mergeCell ref="A8:A9"/>
    <mergeCell ref="A10:A13"/>
    <mergeCell ref="B10:B11"/>
    <mergeCell ref="V10:V13"/>
    <mergeCell ref="W10:W20"/>
    <mergeCell ref="B12:B13"/>
    <mergeCell ref="V19:V20"/>
    <mergeCell ref="V14:V18"/>
    <mergeCell ref="B17:B18"/>
    <mergeCell ref="A19:A20"/>
    <mergeCell ref="A14:A18"/>
    <mergeCell ref="B14:B16"/>
    <mergeCell ref="T17:T18"/>
    <mergeCell ref="U17:U18"/>
    <mergeCell ref="U10:U11"/>
    <mergeCell ref="T12:T13"/>
  </mergeCells>
  <phoneticPr fontId="7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r:id="rId1"/>
  <headerFooter>
    <oddHeader>&amp;R&amp;A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W36"/>
  <sheetViews>
    <sheetView zoomScaleNormal="100" workbookViewId="0">
      <selection activeCell="H28" sqref="H28"/>
    </sheetView>
  </sheetViews>
  <sheetFormatPr defaultColWidth="9" defaultRowHeight="13" x14ac:dyDescent="0.2"/>
  <cols>
    <col min="1" max="1" width="9" style="56"/>
    <col min="2" max="2" width="8.1796875" style="56" customWidth="1"/>
    <col min="3" max="6" width="9.1796875" style="56" bestFit="1" customWidth="1"/>
    <col min="7" max="7" width="10.90625" style="56" customWidth="1"/>
    <col min="8" max="8" width="10" style="56" customWidth="1"/>
    <col min="9" max="12" width="9.1796875" style="56" bestFit="1" customWidth="1"/>
    <col min="13" max="13" width="11.90625" style="56" customWidth="1"/>
    <col min="14" max="14" width="7.81640625" style="56" customWidth="1"/>
    <col min="15" max="15" width="9.1796875" style="56" bestFit="1" customWidth="1"/>
    <col min="16" max="16" width="7.36328125" style="56" customWidth="1"/>
    <col min="17" max="17" width="6.90625" style="56" customWidth="1"/>
    <col min="18" max="18" width="9.08984375" style="56" bestFit="1" customWidth="1"/>
    <col min="19" max="19" width="9.08984375" style="56" customWidth="1"/>
    <col min="20" max="16384" width="9" style="56"/>
  </cols>
  <sheetData>
    <row r="1" spans="1:23" x14ac:dyDescent="0.2">
      <c r="A1" s="56" t="s">
        <v>9</v>
      </c>
    </row>
    <row r="3" spans="1:23" x14ac:dyDescent="0.2">
      <c r="A3" s="56" t="s">
        <v>160</v>
      </c>
    </row>
    <row r="5" spans="1:23" x14ac:dyDescent="0.2">
      <c r="A5" s="56" t="s">
        <v>134</v>
      </c>
    </row>
    <row r="6" spans="1:23" ht="13.5" thickBot="1" x14ac:dyDescent="0.25">
      <c r="T6" s="251" t="s">
        <v>108</v>
      </c>
      <c r="U6" s="656" t="s">
        <v>109</v>
      </c>
      <c r="V6" s="656"/>
      <c r="W6" s="656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23" t="s">
        <v>87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24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57" t="s">
        <v>5</v>
      </c>
      <c r="B10" s="252" t="s">
        <v>110</v>
      </c>
      <c r="C10" s="253">
        <v>2.2000000000000002</v>
      </c>
      <c r="D10" s="253">
        <v>2</v>
      </c>
      <c r="E10" s="254">
        <f t="shared" ref="E10:E15" si="0">C10*D10/10</f>
        <v>0.44000000000000006</v>
      </c>
      <c r="F10" s="255">
        <v>0.7</v>
      </c>
      <c r="G10" s="256">
        <f t="shared" ref="G10:G15" si="1">E10*F10</f>
        <v>0.308</v>
      </c>
      <c r="H10" s="253">
        <f t="shared" ref="H10:H15" si="2">1/G10</f>
        <v>3.2467532467532467</v>
      </c>
      <c r="I10" s="257">
        <v>8</v>
      </c>
      <c r="J10" s="255">
        <v>0.7</v>
      </c>
      <c r="K10" s="258">
        <f t="shared" ref="K10:K15" si="3">I10*J10</f>
        <v>5.6</v>
      </c>
      <c r="L10" s="259">
        <f t="shared" ref="L10:L15" si="4">G10*K10</f>
        <v>1.7247999999999999</v>
      </c>
      <c r="M10" s="260" t="s">
        <v>152</v>
      </c>
      <c r="N10" s="261">
        <v>20</v>
      </c>
      <c r="O10" s="262">
        <v>0.94799999999999995</v>
      </c>
      <c r="P10" s="258">
        <f t="shared" ref="P10:P15" si="5">N10*O10</f>
        <v>18.96</v>
      </c>
      <c r="Q10" s="263">
        <v>1</v>
      </c>
      <c r="R10" s="75">
        <f t="shared" ref="R10:R15" si="6">L10*P10/Q10</f>
        <v>32.702207999999999</v>
      </c>
      <c r="S10" s="264">
        <f t="shared" ref="S10:S15" si="7">R10</f>
        <v>32.702207999999999</v>
      </c>
      <c r="T10" s="265">
        <v>30</v>
      </c>
      <c r="U10" s="266">
        <f t="shared" ref="U10:U15" si="8">T10/S10</f>
        <v>0.91736924919565066</v>
      </c>
      <c r="V10" s="267">
        <v>0</v>
      </c>
      <c r="W10" s="659">
        <v>1</v>
      </c>
    </row>
    <row r="11" spans="1:23" ht="22.5" customHeight="1" thickBot="1" x14ac:dyDescent="0.25">
      <c r="A11" s="658"/>
      <c r="B11" s="268" t="s">
        <v>73</v>
      </c>
      <c r="C11" s="269">
        <v>2.2000000000000002</v>
      </c>
      <c r="D11" s="269">
        <v>3.5</v>
      </c>
      <c r="E11" s="270">
        <f t="shared" si="0"/>
        <v>0.77000000000000013</v>
      </c>
      <c r="F11" s="271">
        <v>0.85</v>
      </c>
      <c r="G11" s="272">
        <f t="shared" si="1"/>
        <v>0.65450000000000008</v>
      </c>
      <c r="H11" s="269">
        <f t="shared" si="2"/>
        <v>1.527883880825057</v>
      </c>
      <c r="I11" s="273">
        <v>8</v>
      </c>
      <c r="J11" s="271">
        <v>0.7</v>
      </c>
      <c r="K11" s="274">
        <f t="shared" si="3"/>
        <v>5.6</v>
      </c>
      <c r="L11" s="275">
        <f t="shared" si="4"/>
        <v>3.6652</v>
      </c>
      <c r="M11" s="135" t="s">
        <v>144</v>
      </c>
      <c r="N11" s="276">
        <v>21</v>
      </c>
      <c r="O11" s="277">
        <v>0.996</v>
      </c>
      <c r="P11" s="278">
        <f t="shared" si="5"/>
        <v>20.916</v>
      </c>
      <c r="Q11" s="279">
        <v>1</v>
      </c>
      <c r="R11" s="77">
        <f t="shared" si="6"/>
        <v>76.661323199999998</v>
      </c>
      <c r="S11" s="280">
        <f t="shared" si="7"/>
        <v>76.661323199999998</v>
      </c>
      <c r="T11" s="281">
        <v>30</v>
      </c>
      <c r="U11" s="282">
        <f t="shared" si="8"/>
        <v>0.39133162261931842</v>
      </c>
      <c r="V11" s="283"/>
      <c r="W11" s="660"/>
    </row>
    <row r="12" spans="1:23" ht="22.5" customHeight="1" x14ac:dyDescent="0.2">
      <c r="A12" s="662" t="s">
        <v>113</v>
      </c>
      <c r="B12" s="284" t="s">
        <v>110</v>
      </c>
      <c r="C12" s="253">
        <v>2.2000000000000002</v>
      </c>
      <c r="D12" s="253">
        <v>2</v>
      </c>
      <c r="E12" s="254">
        <f t="shared" si="0"/>
        <v>0.44000000000000006</v>
      </c>
      <c r="F12" s="255">
        <v>0.7</v>
      </c>
      <c r="G12" s="256">
        <f t="shared" si="1"/>
        <v>0.308</v>
      </c>
      <c r="H12" s="253">
        <f t="shared" si="2"/>
        <v>3.2467532467532467</v>
      </c>
      <c r="I12" s="257">
        <v>8</v>
      </c>
      <c r="J12" s="255">
        <v>0.7</v>
      </c>
      <c r="K12" s="258">
        <f t="shared" si="3"/>
        <v>5.6</v>
      </c>
      <c r="L12" s="259">
        <f t="shared" si="4"/>
        <v>1.7247999999999999</v>
      </c>
      <c r="M12" s="260" t="s">
        <v>145</v>
      </c>
      <c r="N12" s="261">
        <v>31</v>
      </c>
      <c r="O12" s="262">
        <v>0.95399999999999996</v>
      </c>
      <c r="P12" s="258">
        <f t="shared" si="5"/>
        <v>29.573999999999998</v>
      </c>
      <c r="Q12" s="263">
        <v>1</v>
      </c>
      <c r="R12" s="75">
        <f t="shared" si="6"/>
        <v>51.009235199999992</v>
      </c>
      <c r="S12" s="264">
        <f t="shared" si="7"/>
        <v>51.009235199999992</v>
      </c>
      <c r="T12" s="265">
        <v>20</v>
      </c>
      <c r="U12" s="109">
        <f t="shared" si="8"/>
        <v>0.39208586291448655</v>
      </c>
      <c r="V12" s="267">
        <v>0</v>
      </c>
      <c r="W12" s="660"/>
    </row>
    <row r="13" spans="1:23" ht="22.5" customHeight="1" thickBot="1" x14ac:dyDescent="0.25">
      <c r="A13" s="663"/>
      <c r="B13" s="285" t="s">
        <v>78</v>
      </c>
      <c r="C13" s="286">
        <v>1.8</v>
      </c>
      <c r="D13" s="286">
        <v>2.5</v>
      </c>
      <c r="E13" s="287">
        <f t="shared" si="0"/>
        <v>0.45</v>
      </c>
      <c r="F13" s="288">
        <v>0.6</v>
      </c>
      <c r="G13" s="289">
        <f t="shared" si="1"/>
        <v>0.27</v>
      </c>
      <c r="H13" s="286">
        <f t="shared" si="2"/>
        <v>3.7037037037037033</v>
      </c>
      <c r="I13" s="290">
        <v>8</v>
      </c>
      <c r="J13" s="288">
        <v>0.6</v>
      </c>
      <c r="K13" s="278">
        <f t="shared" si="3"/>
        <v>4.8</v>
      </c>
      <c r="L13" s="291">
        <f t="shared" si="4"/>
        <v>1.296</v>
      </c>
      <c r="M13" s="135" t="s">
        <v>146</v>
      </c>
      <c r="N13" s="276">
        <v>20</v>
      </c>
      <c r="O13" s="277">
        <v>0.80100000000000005</v>
      </c>
      <c r="P13" s="278">
        <f t="shared" si="5"/>
        <v>16.02</v>
      </c>
      <c r="Q13" s="279">
        <v>1</v>
      </c>
      <c r="R13" s="77">
        <f t="shared" si="6"/>
        <v>20.76192</v>
      </c>
      <c r="S13" s="292">
        <f t="shared" si="7"/>
        <v>20.76192</v>
      </c>
      <c r="T13" s="293">
        <v>20</v>
      </c>
      <c r="U13" s="113">
        <f t="shared" si="8"/>
        <v>0.96330204528290253</v>
      </c>
      <c r="V13" s="294"/>
      <c r="W13" s="660"/>
    </row>
    <row r="14" spans="1:23" ht="22.5" customHeight="1" x14ac:dyDescent="0.2">
      <c r="A14" s="662" t="s">
        <v>1</v>
      </c>
      <c r="B14" s="284" t="s">
        <v>110</v>
      </c>
      <c r="C14" s="253">
        <v>2.2000000000000002</v>
      </c>
      <c r="D14" s="253">
        <v>2</v>
      </c>
      <c r="E14" s="254">
        <f t="shared" si="0"/>
        <v>0.44000000000000006</v>
      </c>
      <c r="F14" s="255">
        <v>0.7</v>
      </c>
      <c r="G14" s="256">
        <f t="shared" si="1"/>
        <v>0.308</v>
      </c>
      <c r="H14" s="253">
        <f t="shared" si="2"/>
        <v>3.2467532467532467</v>
      </c>
      <c r="I14" s="257">
        <v>8</v>
      </c>
      <c r="J14" s="255">
        <v>0.7</v>
      </c>
      <c r="K14" s="258">
        <f t="shared" si="3"/>
        <v>5.6</v>
      </c>
      <c r="L14" s="259">
        <f t="shared" si="4"/>
        <v>1.7247999999999999</v>
      </c>
      <c r="M14" s="260" t="s">
        <v>71</v>
      </c>
      <c r="N14" s="261">
        <v>10</v>
      </c>
      <c r="O14" s="262">
        <v>0.92400000000000004</v>
      </c>
      <c r="P14" s="258">
        <f t="shared" si="5"/>
        <v>9.24</v>
      </c>
      <c r="Q14" s="263">
        <v>1</v>
      </c>
      <c r="R14" s="75">
        <f t="shared" si="6"/>
        <v>15.937151999999999</v>
      </c>
      <c r="S14" s="264">
        <f t="shared" si="7"/>
        <v>15.937151999999999</v>
      </c>
      <c r="T14" s="265">
        <v>2</v>
      </c>
      <c r="U14" s="109">
        <f t="shared" si="8"/>
        <v>0.12549293625360416</v>
      </c>
      <c r="V14" s="267">
        <v>0</v>
      </c>
      <c r="W14" s="660"/>
    </row>
    <row r="15" spans="1:23" ht="22.5" customHeight="1" thickBot="1" x14ac:dyDescent="0.25">
      <c r="A15" s="663"/>
      <c r="B15" s="285" t="s">
        <v>78</v>
      </c>
      <c r="C15" s="286">
        <v>1.8</v>
      </c>
      <c r="D15" s="286">
        <v>2.5</v>
      </c>
      <c r="E15" s="287">
        <f t="shared" si="0"/>
        <v>0.45</v>
      </c>
      <c r="F15" s="288">
        <v>0.6</v>
      </c>
      <c r="G15" s="289">
        <f t="shared" si="1"/>
        <v>0.27</v>
      </c>
      <c r="H15" s="286">
        <f t="shared" si="2"/>
        <v>3.7037037037037033</v>
      </c>
      <c r="I15" s="290">
        <v>8</v>
      </c>
      <c r="J15" s="288">
        <v>0.6</v>
      </c>
      <c r="K15" s="278">
        <f t="shared" si="3"/>
        <v>4.8</v>
      </c>
      <c r="L15" s="291">
        <f t="shared" si="4"/>
        <v>1.296</v>
      </c>
      <c r="M15" s="135" t="s">
        <v>72</v>
      </c>
      <c r="N15" s="276">
        <v>10</v>
      </c>
      <c r="O15" s="277">
        <v>0.56699999999999995</v>
      </c>
      <c r="P15" s="278">
        <f t="shared" si="5"/>
        <v>5.67</v>
      </c>
      <c r="Q15" s="279">
        <v>1</v>
      </c>
      <c r="R15" s="77">
        <f t="shared" si="6"/>
        <v>7.3483200000000002</v>
      </c>
      <c r="S15" s="292">
        <f t="shared" si="7"/>
        <v>7.3483200000000002</v>
      </c>
      <c r="T15" s="293">
        <v>2</v>
      </c>
      <c r="U15" s="113">
        <f t="shared" si="8"/>
        <v>0.27217105406405817</v>
      </c>
      <c r="V15" s="294"/>
      <c r="W15" s="661"/>
    </row>
    <row r="16" spans="1:23" s="72" customFormat="1" x14ac:dyDescent="0.2">
      <c r="C16" s="72" t="s">
        <v>38</v>
      </c>
      <c r="D16" s="72" t="s">
        <v>39</v>
      </c>
      <c r="E16" s="72" t="s">
        <v>40</v>
      </c>
      <c r="F16" s="72" t="s">
        <v>41</v>
      </c>
      <c r="G16" s="72" t="s">
        <v>42</v>
      </c>
      <c r="H16" s="72" t="s">
        <v>43</v>
      </c>
      <c r="I16" s="72" t="s">
        <v>44</v>
      </c>
      <c r="J16" s="72" t="s">
        <v>45</v>
      </c>
      <c r="K16" s="72" t="s">
        <v>46</v>
      </c>
      <c r="L16" s="72" t="s">
        <v>47</v>
      </c>
      <c r="M16" s="72" t="s">
        <v>48</v>
      </c>
      <c r="N16" s="72" t="s">
        <v>49</v>
      </c>
      <c r="O16" s="72" t="s">
        <v>50</v>
      </c>
      <c r="P16" s="72" t="s">
        <v>51</v>
      </c>
      <c r="Q16" s="72" t="s">
        <v>52</v>
      </c>
      <c r="R16" s="72" t="s">
        <v>53</v>
      </c>
      <c r="T16" s="72" t="s">
        <v>54</v>
      </c>
      <c r="U16" s="72" t="s">
        <v>55</v>
      </c>
    </row>
    <row r="17" spans="1:21" s="73" customFormat="1" x14ac:dyDescent="0.2">
      <c r="C17" s="73" t="s">
        <v>122</v>
      </c>
      <c r="D17" s="73" t="s">
        <v>123</v>
      </c>
      <c r="E17" s="73" t="s">
        <v>114</v>
      </c>
      <c r="F17" s="73" t="s">
        <v>123</v>
      </c>
      <c r="G17" s="73" t="s">
        <v>115</v>
      </c>
      <c r="H17" s="73" t="s">
        <v>116</v>
      </c>
      <c r="J17" s="73" t="s">
        <v>123</v>
      </c>
      <c r="K17" s="73" t="s">
        <v>117</v>
      </c>
      <c r="L17" s="73" t="s">
        <v>118</v>
      </c>
      <c r="O17" s="73" t="s">
        <v>123</v>
      </c>
      <c r="P17" s="73" t="s">
        <v>119</v>
      </c>
      <c r="Q17" s="73" t="s">
        <v>123</v>
      </c>
      <c r="R17" s="73" t="s">
        <v>120</v>
      </c>
      <c r="U17" s="73" t="s">
        <v>121</v>
      </c>
    </row>
    <row r="18" spans="1:21" x14ac:dyDescent="0.2">
      <c r="A18" s="56" t="s">
        <v>56</v>
      </c>
      <c r="K18" s="73"/>
      <c r="L18" s="73"/>
      <c r="M18" s="73"/>
      <c r="N18" s="73"/>
      <c r="O18" s="73"/>
      <c r="P18" s="73"/>
    </row>
    <row r="19" spans="1:21" ht="13.5" thickBot="1" x14ac:dyDescent="0.25">
      <c r="A19" s="74" t="s">
        <v>170</v>
      </c>
      <c r="B19" s="74"/>
      <c r="N19" s="56" t="s">
        <v>147</v>
      </c>
      <c r="O19" s="56" t="s">
        <v>148</v>
      </c>
      <c r="P19" s="56" t="s">
        <v>149</v>
      </c>
      <c r="Q19" s="56" t="s">
        <v>150</v>
      </c>
    </row>
    <row r="20" spans="1:21" x14ac:dyDescent="0.2">
      <c r="A20" s="74" t="s">
        <v>57</v>
      </c>
      <c r="B20" s="74"/>
      <c r="K20" s="363" t="s">
        <v>5</v>
      </c>
      <c r="L20" s="371" t="s">
        <v>110</v>
      </c>
      <c r="M20" s="260" t="s">
        <v>133</v>
      </c>
      <c r="N20" s="261">
        <v>10</v>
      </c>
      <c r="O20" s="262">
        <v>0.96199999999999997</v>
      </c>
      <c r="P20" s="295">
        <f>N20*O20</f>
        <v>9.6199999999999992</v>
      </c>
    </row>
    <row r="21" spans="1:21" x14ac:dyDescent="0.2">
      <c r="A21" s="74" t="s">
        <v>171</v>
      </c>
      <c r="B21" s="74"/>
      <c r="K21" s="364"/>
      <c r="L21" s="372"/>
      <c r="M21" s="296" t="s">
        <v>111</v>
      </c>
      <c r="N21" s="297">
        <v>10</v>
      </c>
      <c r="O21" s="298">
        <v>0.93300000000000005</v>
      </c>
      <c r="P21" s="299">
        <f t="shared" ref="P21:P30" si="9">N21*O21</f>
        <v>9.33</v>
      </c>
      <c r="Q21" s="305">
        <f>SUM(P20:P21)/SUM(N20:N21)</f>
        <v>0.94750000000000001</v>
      </c>
    </row>
    <row r="22" spans="1:21" x14ac:dyDescent="0.2">
      <c r="A22" s="74" t="s">
        <v>58</v>
      </c>
      <c r="B22" s="74"/>
      <c r="K22" s="364"/>
      <c r="L22" s="369" t="s">
        <v>73</v>
      </c>
      <c r="M22" s="306" t="s">
        <v>112</v>
      </c>
      <c r="N22" s="307">
        <v>11</v>
      </c>
      <c r="O22" s="308">
        <v>0.99299999999999999</v>
      </c>
      <c r="P22" s="309">
        <f t="shared" si="9"/>
        <v>10.923</v>
      </c>
      <c r="Q22" s="300"/>
    </row>
    <row r="23" spans="1:21" ht="13.5" thickBot="1" x14ac:dyDescent="0.25">
      <c r="A23" s="74" t="s">
        <v>59</v>
      </c>
      <c r="B23" s="74"/>
      <c r="K23" s="365"/>
      <c r="L23" s="370"/>
      <c r="M23" s="135" t="s">
        <v>70</v>
      </c>
      <c r="N23" s="276">
        <v>10</v>
      </c>
      <c r="O23" s="277">
        <v>1</v>
      </c>
      <c r="P23" s="310">
        <f t="shared" si="9"/>
        <v>10</v>
      </c>
      <c r="Q23" s="305">
        <f>SUM(P22:P23)/SUM(N22:N23)</f>
        <v>0.9963333333333334</v>
      </c>
    </row>
    <row r="24" spans="1:21" x14ac:dyDescent="0.2">
      <c r="A24" s="74" t="s">
        <v>60</v>
      </c>
      <c r="B24" s="74"/>
      <c r="K24" s="362" t="s">
        <v>113</v>
      </c>
      <c r="L24" s="366" t="s">
        <v>110</v>
      </c>
      <c r="M24" s="311" t="s">
        <v>66</v>
      </c>
      <c r="N24" s="307">
        <v>10</v>
      </c>
      <c r="O24" s="308">
        <v>0.93200000000000005</v>
      </c>
      <c r="P24" s="295">
        <f t="shared" si="9"/>
        <v>9.32</v>
      </c>
      <c r="Q24" s="305"/>
    </row>
    <row r="25" spans="1:21" x14ac:dyDescent="0.2">
      <c r="A25" s="74" t="s">
        <v>167</v>
      </c>
      <c r="B25" s="74"/>
      <c r="K25" s="362"/>
      <c r="L25" s="366"/>
      <c r="M25" s="311" t="s">
        <v>67</v>
      </c>
      <c r="N25" s="307">
        <v>11</v>
      </c>
      <c r="O25" s="308">
        <v>0.96299999999999997</v>
      </c>
      <c r="P25" s="299">
        <f t="shared" si="9"/>
        <v>10.593</v>
      </c>
      <c r="Q25" s="305"/>
    </row>
    <row r="26" spans="1:21" x14ac:dyDescent="0.2">
      <c r="A26" s="74" t="s">
        <v>61</v>
      </c>
      <c r="B26" s="74"/>
      <c r="K26" s="362"/>
      <c r="L26" s="367"/>
      <c r="M26" s="301" t="s">
        <v>75</v>
      </c>
      <c r="N26" s="302">
        <v>10</v>
      </c>
      <c r="O26" s="303">
        <v>0.96499999999999997</v>
      </c>
      <c r="P26" s="304">
        <f t="shared" si="9"/>
        <v>9.65</v>
      </c>
      <c r="Q26" s="305">
        <f>SUM(P24:P26)/SUM(N24:N26)</f>
        <v>0.95364516129032262</v>
      </c>
    </row>
    <row r="27" spans="1:21" x14ac:dyDescent="0.2">
      <c r="A27" s="74" t="s">
        <v>62</v>
      </c>
      <c r="B27" s="74"/>
      <c r="K27" s="362"/>
      <c r="L27" s="368" t="s">
        <v>78</v>
      </c>
      <c r="M27" s="306" t="s">
        <v>76</v>
      </c>
      <c r="N27" s="312">
        <v>10</v>
      </c>
      <c r="O27" s="313">
        <v>0.86299999999999999</v>
      </c>
      <c r="P27" s="309">
        <f t="shared" si="9"/>
        <v>8.629999999999999</v>
      </c>
      <c r="Q27" s="305"/>
    </row>
    <row r="28" spans="1:21" s="397" customFormat="1" ht="13.5" thickBot="1" x14ac:dyDescent="0.25">
      <c r="A28" s="396" t="s">
        <v>161</v>
      </c>
      <c r="B28" s="396"/>
      <c r="K28" s="400"/>
      <c r="L28" s="401"/>
      <c r="M28" s="402" t="s">
        <v>77</v>
      </c>
      <c r="N28" s="403">
        <v>10</v>
      </c>
      <c r="O28" s="404">
        <v>0.73899999999999999</v>
      </c>
      <c r="P28" s="405">
        <f t="shared" si="9"/>
        <v>7.39</v>
      </c>
      <c r="Q28" s="406">
        <f>SUM(P27:P28)/SUM(N27:N28)</f>
        <v>0.80099999999999993</v>
      </c>
    </row>
    <row r="29" spans="1:21" s="397" customFormat="1" x14ac:dyDescent="0.2">
      <c r="A29" s="396" t="s">
        <v>162</v>
      </c>
      <c r="B29" s="396"/>
      <c r="K29" s="407" t="s">
        <v>1</v>
      </c>
      <c r="L29" s="408" t="s">
        <v>110</v>
      </c>
      <c r="M29" s="409" t="s">
        <v>71</v>
      </c>
      <c r="N29" s="410">
        <v>10</v>
      </c>
      <c r="O29" s="411">
        <v>0.92400000000000004</v>
      </c>
      <c r="P29" s="412">
        <f t="shared" si="9"/>
        <v>9.24</v>
      </c>
      <c r="Q29" s="406">
        <f>SUM(P29:P29)/SUM(N29:N29)</f>
        <v>0.92400000000000004</v>
      </c>
    </row>
    <row r="30" spans="1:21" s="397" customFormat="1" ht="13.5" thickBot="1" x14ac:dyDescent="0.25">
      <c r="A30" s="396" t="s">
        <v>168</v>
      </c>
      <c r="B30" s="396"/>
      <c r="K30" s="400"/>
      <c r="L30" s="413" t="s">
        <v>78</v>
      </c>
      <c r="M30" s="402" t="s">
        <v>72</v>
      </c>
      <c r="N30" s="403">
        <v>10</v>
      </c>
      <c r="O30" s="404">
        <v>0.56699999999999995</v>
      </c>
      <c r="P30" s="405">
        <f t="shared" si="9"/>
        <v>5.67</v>
      </c>
      <c r="Q30" s="406">
        <f>SUM(P30:P30)/SUM(N30:N30)</f>
        <v>0.56699999999999995</v>
      </c>
    </row>
    <row r="31" spans="1:21" s="397" customFormat="1" x14ac:dyDescent="0.2">
      <c r="A31" s="396" t="s">
        <v>63</v>
      </c>
      <c r="B31" s="396"/>
    </row>
    <row r="32" spans="1:21" s="397" customFormat="1" x14ac:dyDescent="0.2">
      <c r="A32" s="396" t="s">
        <v>169</v>
      </c>
      <c r="B32" s="396"/>
    </row>
    <row r="33" spans="1:13" s="397" customFormat="1" x14ac:dyDescent="0.2">
      <c r="A33" s="396" t="s">
        <v>163</v>
      </c>
      <c r="B33" s="396"/>
      <c r="M33" s="398"/>
    </row>
    <row r="34" spans="1:13" s="397" customFormat="1" x14ac:dyDescent="0.2">
      <c r="A34" s="396" t="s">
        <v>64</v>
      </c>
      <c r="B34" s="396"/>
      <c r="M34" s="399"/>
    </row>
    <row r="35" spans="1:13" s="397" customFormat="1" x14ac:dyDescent="0.2">
      <c r="A35" s="396" t="s">
        <v>164</v>
      </c>
      <c r="B35" s="396"/>
    </row>
    <row r="36" spans="1:13" s="397" customFormat="1" x14ac:dyDescent="0.2"/>
  </sheetData>
  <mergeCells count="17">
    <mergeCell ref="A8:A9"/>
    <mergeCell ref="A10:A11"/>
    <mergeCell ref="W10:W15"/>
    <mergeCell ref="A12:A13"/>
    <mergeCell ref="A14:A15"/>
    <mergeCell ref="U6:W6"/>
    <mergeCell ref="B7:B9"/>
    <mergeCell ref="C7:H7"/>
    <mergeCell ref="I7:L7"/>
    <mergeCell ref="M7:P7"/>
    <mergeCell ref="Q7:Q8"/>
    <mergeCell ref="R7:R8"/>
    <mergeCell ref="S7:S8"/>
    <mergeCell ref="T7:T8"/>
    <mergeCell ref="U7:U8"/>
    <mergeCell ref="V7:V8"/>
    <mergeCell ref="W7:W8"/>
  </mergeCells>
  <phoneticPr fontId="8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verticalDpi="0" r:id="rId1"/>
  <headerFooter>
    <oddHeader>&amp;R&amp;A</oddHead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W33"/>
  <sheetViews>
    <sheetView view="pageBreakPreview" zoomScale="82" zoomScaleNormal="100" zoomScaleSheetLayoutView="82" workbookViewId="0">
      <selection activeCell="I24" sqref="I24"/>
    </sheetView>
  </sheetViews>
  <sheetFormatPr defaultColWidth="9" defaultRowHeight="13" x14ac:dyDescent="0.2"/>
  <cols>
    <col min="1" max="2" width="9" style="56"/>
    <col min="3" max="5" width="9.08984375" style="56" bestFit="1" customWidth="1"/>
    <col min="6" max="6" width="10.90625" style="56" customWidth="1"/>
    <col min="7" max="7" width="10" style="56" customWidth="1"/>
    <col min="8" max="11" width="9.08984375" style="56" bestFit="1" customWidth="1"/>
    <col min="12" max="12" width="9" style="56"/>
    <col min="13" max="17" width="9.08984375" style="56" bestFit="1" customWidth="1"/>
    <col min="18" max="18" width="9.08984375" style="56" customWidth="1"/>
    <col min="19" max="20" width="9.08984375" style="56" bestFit="1" customWidth="1"/>
    <col min="21" max="16384" width="9" style="56"/>
  </cols>
  <sheetData>
    <row r="1" spans="1:23" x14ac:dyDescent="0.2">
      <c r="A1" s="56" t="s">
        <v>9</v>
      </c>
    </row>
    <row r="3" spans="1:23" x14ac:dyDescent="0.2">
      <c r="A3" s="56" t="s">
        <v>160</v>
      </c>
    </row>
    <row r="5" spans="1:23" x14ac:dyDescent="0.2">
      <c r="A5" s="56" t="s">
        <v>132</v>
      </c>
    </row>
    <row r="6" spans="1:23" ht="13.5" thickBot="1" x14ac:dyDescent="0.25">
      <c r="T6" s="28" t="s">
        <v>108</v>
      </c>
      <c r="U6" s="614" t="s">
        <v>109</v>
      </c>
      <c r="V6" s="614"/>
      <c r="W6" s="614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64" t="s">
        <v>129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65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66" t="s">
        <v>125</v>
      </c>
      <c r="B10" s="669" t="s">
        <v>130</v>
      </c>
      <c r="C10" s="67">
        <v>1.8</v>
      </c>
      <c r="D10" s="67">
        <v>2.2000000000000002</v>
      </c>
      <c r="E10" s="68">
        <f>C10*D10/10</f>
        <v>0.39600000000000002</v>
      </c>
      <c r="F10" s="69">
        <v>0.65</v>
      </c>
      <c r="G10" s="67">
        <f>E10*F10</f>
        <v>0.25740000000000002</v>
      </c>
      <c r="H10" s="67">
        <f>1/G10</f>
        <v>3.8850038850038846</v>
      </c>
      <c r="I10" s="70">
        <v>8</v>
      </c>
      <c r="J10" s="69">
        <v>0.65</v>
      </c>
      <c r="K10" s="71">
        <f>I10*J10</f>
        <v>5.2</v>
      </c>
      <c r="L10" s="67">
        <f>G10*K10</f>
        <v>1.3384800000000001</v>
      </c>
      <c r="M10" s="6" t="s">
        <v>70</v>
      </c>
      <c r="N10" s="70">
        <v>10</v>
      </c>
      <c r="O10" s="388">
        <v>0.97599999999999998</v>
      </c>
      <c r="P10" s="101">
        <f>N10*O10</f>
        <v>9.76</v>
      </c>
      <c r="Q10" s="126">
        <v>1</v>
      </c>
      <c r="R10" s="67">
        <f>L10*P10/Q10</f>
        <v>13.0635648</v>
      </c>
      <c r="S10" s="114">
        <f>R10</f>
        <v>13.0635648</v>
      </c>
      <c r="T10" s="117">
        <v>12</v>
      </c>
      <c r="U10" s="114">
        <f>T10/S10</f>
        <v>0.91858540786661846</v>
      </c>
      <c r="V10" s="672">
        <v>0</v>
      </c>
      <c r="W10" s="659">
        <v>1</v>
      </c>
    </row>
    <row r="11" spans="1:23" ht="22.5" customHeight="1" x14ac:dyDescent="0.2">
      <c r="A11" s="667"/>
      <c r="B11" s="670"/>
      <c r="C11" s="57">
        <v>1.8</v>
      </c>
      <c r="D11" s="57">
        <v>2.2000000000000002</v>
      </c>
      <c r="E11" s="58">
        <f>C11*D11/10</f>
        <v>0.39600000000000002</v>
      </c>
      <c r="F11" s="59">
        <v>0.65</v>
      </c>
      <c r="G11" s="57">
        <f>E11*F11</f>
        <v>0.25740000000000002</v>
      </c>
      <c r="H11" s="57">
        <f>1/G11</f>
        <v>3.8850038850038846</v>
      </c>
      <c r="I11" s="60">
        <v>8</v>
      </c>
      <c r="J11" s="59">
        <v>0.65</v>
      </c>
      <c r="K11" s="61">
        <f>I11*J11</f>
        <v>5.2</v>
      </c>
      <c r="L11" s="57">
        <f>G11*K11</f>
        <v>1.3384800000000001</v>
      </c>
      <c r="M11" s="4" t="s">
        <v>71</v>
      </c>
      <c r="N11" s="60">
        <v>10</v>
      </c>
      <c r="O11" s="389">
        <v>0.97599999999999998</v>
      </c>
      <c r="P11" s="102">
        <f>N11*O11</f>
        <v>9.76</v>
      </c>
      <c r="Q11" s="127">
        <v>1</v>
      </c>
      <c r="R11" s="57">
        <f>L11*P11/Q11</f>
        <v>13.0635648</v>
      </c>
      <c r="S11" s="115">
        <f>R11</f>
        <v>13.0635648</v>
      </c>
      <c r="T11" s="118">
        <v>12</v>
      </c>
      <c r="U11" s="115">
        <f>T11/S11</f>
        <v>0.91858540786661846</v>
      </c>
      <c r="V11" s="673"/>
      <c r="W11" s="660"/>
    </row>
    <row r="12" spans="1:23" ht="22.5" customHeight="1" thickBot="1" x14ac:dyDescent="0.25">
      <c r="A12" s="668"/>
      <c r="B12" s="671"/>
      <c r="C12" s="62">
        <v>1.8</v>
      </c>
      <c r="D12" s="62">
        <v>2.2000000000000002</v>
      </c>
      <c r="E12" s="63">
        <f>C12*D12/10</f>
        <v>0.39600000000000002</v>
      </c>
      <c r="F12" s="64">
        <v>0.65</v>
      </c>
      <c r="G12" s="62">
        <f>E12*F12</f>
        <v>0.25740000000000002</v>
      </c>
      <c r="H12" s="62">
        <f>1/G12</f>
        <v>3.8850038850038846</v>
      </c>
      <c r="I12" s="65">
        <v>8</v>
      </c>
      <c r="J12" s="64">
        <v>0.65</v>
      </c>
      <c r="K12" s="66">
        <f>I12*J12</f>
        <v>5.2</v>
      </c>
      <c r="L12" s="62">
        <f>G12*K12</f>
        <v>1.3384800000000001</v>
      </c>
      <c r="M12" s="391" t="s">
        <v>153</v>
      </c>
      <c r="N12" s="65">
        <v>5</v>
      </c>
      <c r="O12" s="390">
        <v>0.96899999999999997</v>
      </c>
      <c r="P12" s="103">
        <f>N12*O12</f>
        <v>4.8449999999999998</v>
      </c>
      <c r="Q12" s="128">
        <v>1</v>
      </c>
      <c r="R12" s="62">
        <f>L12*P12/Q12</f>
        <v>6.4849356</v>
      </c>
      <c r="S12" s="116">
        <f>R12</f>
        <v>6.4849356</v>
      </c>
      <c r="T12" s="119">
        <v>6</v>
      </c>
      <c r="U12" s="116">
        <f>T12/S12</f>
        <v>0.92522121576658367</v>
      </c>
      <c r="V12" s="674"/>
      <c r="W12" s="661"/>
    </row>
    <row r="13" spans="1:23" s="72" customFormat="1" x14ac:dyDescent="0.2">
      <c r="C13" s="72" t="s">
        <v>38</v>
      </c>
      <c r="D13" s="72" t="s">
        <v>39</v>
      </c>
      <c r="E13" s="72" t="s">
        <v>40</v>
      </c>
      <c r="F13" s="72" t="s">
        <v>41</v>
      </c>
      <c r="G13" s="72" t="s">
        <v>42</v>
      </c>
      <c r="H13" s="72" t="s">
        <v>43</v>
      </c>
      <c r="I13" s="72" t="s">
        <v>44</v>
      </c>
      <c r="J13" s="72" t="s">
        <v>45</v>
      </c>
      <c r="K13" s="72" t="s">
        <v>46</v>
      </c>
      <c r="L13" s="72" t="s">
        <v>47</v>
      </c>
      <c r="M13" s="72" t="s">
        <v>48</v>
      </c>
      <c r="N13" s="72" t="s">
        <v>49</v>
      </c>
      <c r="O13" s="72" t="s">
        <v>50</v>
      </c>
      <c r="P13" s="72" t="s">
        <v>51</v>
      </c>
      <c r="Q13" s="72" t="s">
        <v>52</v>
      </c>
      <c r="R13" s="72" t="s">
        <v>53</v>
      </c>
      <c r="T13" s="72" t="s">
        <v>54</v>
      </c>
      <c r="U13" s="72" t="s">
        <v>55</v>
      </c>
    </row>
    <row r="14" spans="1:23" s="73" customFormat="1" x14ac:dyDescent="0.2">
      <c r="C14" s="73" t="s">
        <v>122</v>
      </c>
      <c r="D14" s="73" t="s">
        <v>123</v>
      </c>
      <c r="E14" s="73" t="s">
        <v>114</v>
      </c>
      <c r="F14" s="73" t="s">
        <v>123</v>
      </c>
      <c r="G14" s="73" t="s">
        <v>115</v>
      </c>
      <c r="H14" s="73" t="s">
        <v>116</v>
      </c>
      <c r="J14" s="73" t="s">
        <v>123</v>
      </c>
      <c r="K14" s="73" t="s">
        <v>117</v>
      </c>
      <c r="L14" s="73" t="s">
        <v>118</v>
      </c>
      <c r="O14" s="73" t="s">
        <v>123</v>
      </c>
      <c r="P14" s="73" t="s">
        <v>119</v>
      </c>
      <c r="Q14" s="73" t="s">
        <v>123</v>
      </c>
      <c r="R14" s="73" t="s">
        <v>120</v>
      </c>
      <c r="U14" s="73" t="s">
        <v>121</v>
      </c>
    </row>
    <row r="16" spans="1:23" s="1" customFormat="1" x14ac:dyDescent="0.2">
      <c r="A16" s="1" t="s">
        <v>56</v>
      </c>
    </row>
    <row r="17" spans="1:2" s="1" customFormat="1" x14ac:dyDescent="0.2">
      <c r="A17" s="74" t="s">
        <v>172</v>
      </c>
      <c r="B17" s="3"/>
    </row>
    <row r="18" spans="1:2" s="1" customFormat="1" x14ac:dyDescent="0.2">
      <c r="A18" s="3" t="s">
        <v>57</v>
      </c>
      <c r="B18" s="3"/>
    </row>
    <row r="19" spans="1:2" s="1" customFormat="1" x14ac:dyDescent="0.2">
      <c r="A19" s="74" t="s">
        <v>166</v>
      </c>
      <c r="B19" s="3"/>
    </row>
    <row r="20" spans="1:2" s="1" customFormat="1" x14ac:dyDescent="0.2">
      <c r="A20" s="3" t="s">
        <v>58</v>
      </c>
      <c r="B20" s="3"/>
    </row>
    <row r="21" spans="1:2" s="1" customFormat="1" x14ac:dyDescent="0.2">
      <c r="A21" s="3" t="s">
        <v>59</v>
      </c>
      <c r="B21" s="3"/>
    </row>
    <row r="22" spans="1:2" s="1" customFormat="1" x14ac:dyDescent="0.2">
      <c r="A22" s="3" t="s">
        <v>60</v>
      </c>
      <c r="B22" s="3"/>
    </row>
    <row r="23" spans="1:2" s="1" customFormat="1" x14ac:dyDescent="0.2">
      <c r="A23" s="74" t="s">
        <v>167</v>
      </c>
      <c r="B23" s="3"/>
    </row>
    <row r="24" spans="1:2" s="1" customFormat="1" x14ac:dyDescent="0.2">
      <c r="A24" s="3" t="s">
        <v>61</v>
      </c>
      <c r="B24" s="3"/>
    </row>
    <row r="25" spans="1:2" s="1" customFormat="1" x14ac:dyDescent="0.2">
      <c r="A25" s="3" t="s">
        <v>62</v>
      </c>
      <c r="B25" s="3"/>
    </row>
    <row r="26" spans="1:2" s="397" customFormat="1" x14ac:dyDescent="0.2">
      <c r="A26" s="396" t="s">
        <v>161</v>
      </c>
      <c r="B26" s="396"/>
    </row>
    <row r="27" spans="1:2" s="397" customFormat="1" x14ac:dyDescent="0.2">
      <c r="A27" s="396" t="s">
        <v>162</v>
      </c>
      <c r="B27" s="396"/>
    </row>
    <row r="28" spans="1:2" s="397" customFormat="1" x14ac:dyDescent="0.2">
      <c r="A28" s="396" t="s">
        <v>168</v>
      </c>
      <c r="B28" s="396"/>
    </row>
    <row r="29" spans="1:2" s="397" customFormat="1" x14ac:dyDescent="0.2">
      <c r="A29" s="396" t="s">
        <v>63</v>
      </c>
      <c r="B29" s="396"/>
    </row>
    <row r="30" spans="1:2" s="397" customFormat="1" x14ac:dyDescent="0.2">
      <c r="A30" s="396" t="s">
        <v>169</v>
      </c>
      <c r="B30" s="396"/>
    </row>
    <row r="31" spans="1:2" s="397" customFormat="1" x14ac:dyDescent="0.2">
      <c r="A31" s="396" t="s">
        <v>163</v>
      </c>
      <c r="B31" s="396"/>
    </row>
    <row r="32" spans="1:2" s="397" customFormat="1" x14ac:dyDescent="0.2">
      <c r="A32" s="396" t="s">
        <v>64</v>
      </c>
      <c r="B32" s="396"/>
    </row>
    <row r="33" spans="1:13" s="397" customFormat="1" x14ac:dyDescent="0.2">
      <c r="A33" s="396" t="s">
        <v>164</v>
      </c>
      <c r="B33" s="396"/>
      <c r="M33" s="398"/>
    </row>
  </sheetData>
  <mergeCells count="17">
    <mergeCell ref="U6:W6"/>
    <mergeCell ref="B7:B9"/>
    <mergeCell ref="C7:H7"/>
    <mergeCell ref="I7:L7"/>
    <mergeCell ref="M7:P7"/>
    <mergeCell ref="Q7:Q8"/>
    <mergeCell ref="R7:R8"/>
    <mergeCell ref="S7:S8"/>
    <mergeCell ref="T7:T8"/>
    <mergeCell ref="U7:U8"/>
    <mergeCell ref="W10:W12"/>
    <mergeCell ref="V7:V8"/>
    <mergeCell ref="W7:W8"/>
    <mergeCell ref="A8:A9"/>
    <mergeCell ref="A10:A12"/>
    <mergeCell ref="B10:B12"/>
    <mergeCell ref="V10:V12"/>
  </mergeCells>
  <phoneticPr fontId="7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r:id="rId1"/>
  <headerFooter>
    <oddHeader>&amp;R&amp;A</oddHead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W33"/>
  <sheetViews>
    <sheetView view="pageBreakPreview" zoomScale="87" zoomScaleNormal="100" zoomScaleSheetLayoutView="87" workbookViewId="0">
      <selection activeCell="A17" sqref="A17"/>
    </sheetView>
  </sheetViews>
  <sheetFormatPr defaultColWidth="9" defaultRowHeight="13" x14ac:dyDescent="0.2"/>
  <cols>
    <col min="1" max="2" width="9" style="56"/>
    <col min="3" max="5" width="9.08984375" style="56" bestFit="1" customWidth="1"/>
    <col min="6" max="6" width="10.90625" style="56" customWidth="1"/>
    <col min="7" max="7" width="10" style="56" customWidth="1"/>
    <col min="8" max="11" width="9.08984375" style="56" bestFit="1" customWidth="1"/>
    <col min="12" max="12" width="9" style="56"/>
    <col min="13" max="17" width="9.08984375" style="56" bestFit="1" customWidth="1"/>
    <col min="18" max="18" width="9.08984375" style="56" customWidth="1"/>
    <col min="19" max="20" width="9.08984375" style="56" bestFit="1" customWidth="1"/>
    <col min="21" max="16384" width="9" style="56"/>
  </cols>
  <sheetData>
    <row r="1" spans="1:23" x14ac:dyDescent="0.2">
      <c r="A1" s="56" t="s">
        <v>9</v>
      </c>
    </row>
    <row r="3" spans="1:23" x14ac:dyDescent="0.2">
      <c r="A3" s="56" t="s">
        <v>160</v>
      </c>
    </row>
    <row r="5" spans="1:23" x14ac:dyDescent="0.2">
      <c r="A5" s="56" t="s">
        <v>132</v>
      </c>
    </row>
    <row r="6" spans="1:23" ht="13.5" thickBot="1" x14ac:dyDescent="0.25">
      <c r="T6" s="28" t="s">
        <v>108</v>
      </c>
      <c r="U6" s="614" t="s">
        <v>109</v>
      </c>
      <c r="V6" s="614"/>
      <c r="W6" s="614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64" t="s">
        <v>129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65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66" t="s">
        <v>125</v>
      </c>
      <c r="B10" s="669" t="s">
        <v>130</v>
      </c>
      <c r="C10" s="67">
        <v>1.8</v>
      </c>
      <c r="D10" s="67">
        <v>2.2000000000000002</v>
      </c>
      <c r="E10" s="68">
        <f>C10*D10/10</f>
        <v>0.39600000000000002</v>
      </c>
      <c r="F10" s="69">
        <v>0.65</v>
      </c>
      <c r="G10" s="67">
        <f>E10*F10</f>
        <v>0.25740000000000002</v>
      </c>
      <c r="H10" s="67">
        <f>1/G10</f>
        <v>3.8850038850038846</v>
      </c>
      <c r="I10" s="70">
        <v>8</v>
      </c>
      <c r="J10" s="69">
        <v>0.65</v>
      </c>
      <c r="K10" s="71">
        <f>I10*J10</f>
        <v>5.2</v>
      </c>
      <c r="L10" s="67">
        <f>G10*K10</f>
        <v>1.3384800000000001</v>
      </c>
      <c r="M10" s="6" t="s">
        <v>70</v>
      </c>
      <c r="N10" s="70">
        <v>10</v>
      </c>
      <c r="O10" s="388">
        <v>0.97599999999999998</v>
      </c>
      <c r="P10" s="101">
        <f>N10*O10</f>
        <v>9.76</v>
      </c>
      <c r="Q10" s="126">
        <v>1</v>
      </c>
      <c r="R10" s="67">
        <f>L10*P10/Q10</f>
        <v>13.0635648</v>
      </c>
      <c r="S10" s="678">
        <f>SUM(R10:R12)</f>
        <v>32.612065200000004</v>
      </c>
      <c r="T10" s="681">
        <v>30</v>
      </c>
      <c r="U10" s="675">
        <f>T10/S10</f>
        <v>0.91990494364643904</v>
      </c>
      <c r="V10" s="672">
        <v>0</v>
      </c>
      <c r="W10" s="659">
        <v>1</v>
      </c>
    </row>
    <row r="11" spans="1:23" ht="22.5" customHeight="1" x14ac:dyDescent="0.2">
      <c r="A11" s="667"/>
      <c r="B11" s="670"/>
      <c r="C11" s="57">
        <v>1.8</v>
      </c>
      <c r="D11" s="57">
        <v>2.2000000000000002</v>
      </c>
      <c r="E11" s="58">
        <f>C11*D11/10</f>
        <v>0.39600000000000002</v>
      </c>
      <c r="F11" s="59">
        <v>0.65</v>
      </c>
      <c r="G11" s="57">
        <f>E11*F11</f>
        <v>0.25740000000000002</v>
      </c>
      <c r="H11" s="57">
        <f>1/G11</f>
        <v>3.8850038850038846</v>
      </c>
      <c r="I11" s="60">
        <v>8</v>
      </c>
      <c r="J11" s="59">
        <v>0.65</v>
      </c>
      <c r="K11" s="61">
        <f>I11*J11</f>
        <v>5.2</v>
      </c>
      <c r="L11" s="57">
        <f>G11*K11</f>
        <v>1.3384800000000001</v>
      </c>
      <c r="M11" s="4" t="s">
        <v>71</v>
      </c>
      <c r="N11" s="60">
        <v>10</v>
      </c>
      <c r="O11" s="389">
        <v>0.97599999999999998</v>
      </c>
      <c r="P11" s="102">
        <f>N11*O11</f>
        <v>9.76</v>
      </c>
      <c r="Q11" s="127">
        <v>1</v>
      </c>
      <c r="R11" s="57">
        <f>L11*P11/Q11</f>
        <v>13.0635648</v>
      </c>
      <c r="S11" s="679"/>
      <c r="T11" s="682"/>
      <c r="U11" s="676"/>
      <c r="V11" s="673"/>
      <c r="W11" s="660"/>
    </row>
    <row r="12" spans="1:23" ht="22.5" customHeight="1" thickBot="1" x14ac:dyDescent="0.25">
      <c r="A12" s="668"/>
      <c r="B12" s="671"/>
      <c r="C12" s="62">
        <v>1.8</v>
      </c>
      <c r="D12" s="62">
        <v>2.2000000000000002</v>
      </c>
      <c r="E12" s="63">
        <f>C12*D12/10</f>
        <v>0.39600000000000002</v>
      </c>
      <c r="F12" s="64">
        <v>0.65</v>
      </c>
      <c r="G12" s="62">
        <f>E12*F12</f>
        <v>0.25740000000000002</v>
      </c>
      <c r="H12" s="62">
        <f>1/G12</f>
        <v>3.8850038850038846</v>
      </c>
      <c r="I12" s="65">
        <v>8</v>
      </c>
      <c r="J12" s="64">
        <v>0.65</v>
      </c>
      <c r="K12" s="66">
        <f>I12*J12</f>
        <v>5.2</v>
      </c>
      <c r="L12" s="62">
        <f>G12*K12</f>
        <v>1.3384800000000001</v>
      </c>
      <c r="M12" s="391" t="s">
        <v>153</v>
      </c>
      <c r="N12" s="65">
        <v>5</v>
      </c>
      <c r="O12" s="390">
        <v>0.96899999999999997</v>
      </c>
      <c r="P12" s="103">
        <f>N12*O12</f>
        <v>4.8449999999999998</v>
      </c>
      <c r="Q12" s="128">
        <v>1</v>
      </c>
      <c r="R12" s="62">
        <f>L12*P12/Q12</f>
        <v>6.4849356</v>
      </c>
      <c r="S12" s="680"/>
      <c r="T12" s="683"/>
      <c r="U12" s="677"/>
      <c r="V12" s="674"/>
      <c r="W12" s="661"/>
    </row>
    <row r="13" spans="1:23" s="72" customFormat="1" x14ac:dyDescent="0.2">
      <c r="C13" s="72" t="s">
        <v>38</v>
      </c>
      <c r="D13" s="72" t="s">
        <v>39</v>
      </c>
      <c r="E13" s="72" t="s">
        <v>40</v>
      </c>
      <c r="F13" s="72" t="s">
        <v>41</v>
      </c>
      <c r="G13" s="72" t="s">
        <v>42</v>
      </c>
      <c r="H13" s="72" t="s">
        <v>43</v>
      </c>
      <c r="I13" s="72" t="s">
        <v>44</v>
      </c>
      <c r="J13" s="72" t="s">
        <v>45</v>
      </c>
      <c r="K13" s="72" t="s">
        <v>46</v>
      </c>
      <c r="L13" s="72" t="s">
        <v>47</v>
      </c>
      <c r="M13" s="72" t="s">
        <v>48</v>
      </c>
      <c r="N13" s="72" t="s">
        <v>49</v>
      </c>
      <c r="O13" s="72" t="s">
        <v>50</v>
      </c>
      <c r="P13" s="72" t="s">
        <v>51</v>
      </c>
      <c r="Q13" s="72" t="s">
        <v>52</v>
      </c>
      <c r="R13" s="72" t="s">
        <v>53</v>
      </c>
      <c r="T13" s="72" t="s">
        <v>54</v>
      </c>
      <c r="U13" s="72" t="s">
        <v>55</v>
      </c>
    </row>
    <row r="14" spans="1:23" s="73" customFormat="1" x14ac:dyDescent="0.2">
      <c r="C14" s="73" t="s">
        <v>122</v>
      </c>
      <c r="D14" s="73" t="s">
        <v>123</v>
      </c>
      <c r="E14" s="73" t="s">
        <v>114</v>
      </c>
      <c r="F14" s="73" t="s">
        <v>123</v>
      </c>
      <c r="G14" s="73" t="s">
        <v>115</v>
      </c>
      <c r="H14" s="73" t="s">
        <v>116</v>
      </c>
      <c r="J14" s="73" t="s">
        <v>123</v>
      </c>
      <c r="K14" s="73" t="s">
        <v>117</v>
      </c>
      <c r="L14" s="73" t="s">
        <v>118</v>
      </c>
      <c r="O14" s="73" t="s">
        <v>123</v>
      </c>
      <c r="P14" s="73" t="s">
        <v>119</v>
      </c>
      <c r="Q14" s="73" t="s">
        <v>123</v>
      </c>
      <c r="R14" s="73" t="s">
        <v>120</v>
      </c>
      <c r="U14" s="73" t="s">
        <v>121</v>
      </c>
    </row>
    <row r="16" spans="1:23" s="1" customFormat="1" x14ac:dyDescent="0.2">
      <c r="A16" s="1" t="s">
        <v>56</v>
      </c>
    </row>
    <row r="17" spans="1:2" s="1" customFormat="1" x14ac:dyDescent="0.2">
      <c r="A17" s="74" t="s">
        <v>172</v>
      </c>
      <c r="B17" s="3"/>
    </row>
    <row r="18" spans="1:2" s="1" customFormat="1" x14ac:dyDescent="0.2">
      <c r="A18" s="3" t="s">
        <v>57</v>
      </c>
      <c r="B18" s="3"/>
    </row>
    <row r="19" spans="1:2" s="1" customFormat="1" x14ac:dyDescent="0.2">
      <c r="A19" s="74" t="s">
        <v>166</v>
      </c>
      <c r="B19" s="3"/>
    </row>
    <row r="20" spans="1:2" s="1" customFormat="1" x14ac:dyDescent="0.2">
      <c r="A20" s="3" t="s">
        <v>58</v>
      </c>
      <c r="B20" s="3"/>
    </row>
    <row r="21" spans="1:2" s="1" customFormat="1" x14ac:dyDescent="0.2">
      <c r="A21" s="3" t="s">
        <v>59</v>
      </c>
      <c r="B21" s="3"/>
    </row>
    <row r="22" spans="1:2" s="1" customFormat="1" x14ac:dyDescent="0.2">
      <c r="A22" s="3" t="s">
        <v>60</v>
      </c>
      <c r="B22" s="3"/>
    </row>
    <row r="23" spans="1:2" s="1" customFormat="1" x14ac:dyDescent="0.2">
      <c r="A23" s="74" t="s">
        <v>167</v>
      </c>
      <c r="B23" s="3"/>
    </row>
    <row r="24" spans="1:2" s="1" customFormat="1" x14ac:dyDescent="0.2">
      <c r="A24" s="3" t="s">
        <v>61</v>
      </c>
      <c r="B24" s="3"/>
    </row>
    <row r="25" spans="1:2" s="1" customFormat="1" x14ac:dyDescent="0.2">
      <c r="A25" s="3" t="s">
        <v>62</v>
      </c>
      <c r="B25" s="3"/>
    </row>
    <row r="26" spans="1:2" s="397" customFormat="1" x14ac:dyDescent="0.2">
      <c r="A26" s="396" t="s">
        <v>161</v>
      </c>
      <c r="B26" s="396"/>
    </row>
    <row r="27" spans="1:2" s="397" customFormat="1" x14ac:dyDescent="0.2">
      <c r="A27" s="396" t="s">
        <v>162</v>
      </c>
      <c r="B27" s="396"/>
    </row>
    <row r="28" spans="1:2" s="397" customFormat="1" x14ac:dyDescent="0.2">
      <c r="A28" s="396" t="s">
        <v>168</v>
      </c>
      <c r="B28" s="396"/>
    </row>
    <row r="29" spans="1:2" s="397" customFormat="1" x14ac:dyDescent="0.2">
      <c r="A29" s="396" t="s">
        <v>63</v>
      </c>
      <c r="B29" s="396"/>
    </row>
    <row r="30" spans="1:2" s="397" customFormat="1" x14ac:dyDescent="0.2">
      <c r="A30" s="396" t="s">
        <v>169</v>
      </c>
      <c r="B30" s="396"/>
    </row>
    <row r="31" spans="1:2" s="397" customFormat="1" x14ac:dyDescent="0.2">
      <c r="A31" s="396" t="s">
        <v>163</v>
      </c>
      <c r="B31" s="396"/>
    </row>
    <row r="32" spans="1:2" s="397" customFormat="1" x14ac:dyDescent="0.2">
      <c r="A32" s="396" t="s">
        <v>64</v>
      </c>
      <c r="B32" s="396"/>
    </row>
    <row r="33" spans="1:13" s="397" customFormat="1" x14ac:dyDescent="0.2">
      <c r="A33" s="396" t="s">
        <v>164</v>
      </c>
      <c r="B33" s="396"/>
      <c r="M33" s="398"/>
    </row>
  </sheetData>
  <mergeCells count="20">
    <mergeCell ref="U10:U12"/>
    <mergeCell ref="V10:V12"/>
    <mergeCell ref="W10:W12"/>
    <mergeCell ref="A8:A9"/>
    <mergeCell ref="A10:A12"/>
    <mergeCell ref="B10:B12"/>
    <mergeCell ref="S10:S12"/>
    <mergeCell ref="T10:T12"/>
    <mergeCell ref="U6:W6"/>
    <mergeCell ref="B7:B9"/>
    <mergeCell ref="C7:H7"/>
    <mergeCell ref="I7:L7"/>
    <mergeCell ref="M7:P7"/>
    <mergeCell ref="Q7:Q8"/>
    <mergeCell ref="R7:R8"/>
    <mergeCell ref="S7:S8"/>
    <mergeCell ref="T7:T8"/>
    <mergeCell ref="U7:U8"/>
    <mergeCell ref="V7:V8"/>
    <mergeCell ref="W7:W8"/>
  </mergeCells>
  <phoneticPr fontId="8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r:id="rId1"/>
  <headerFooter>
    <oddHeader>&amp;R&amp;A</oddHead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W36"/>
  <sheetViews>
    <sheetView view="pageBreakPreview" zoomScale="82" zoomScaleNormal="100" zoomScaleSheetLayoutView="82" workbookViewId="0">
      <selection activeCell="J21" sqref="J21"/>
    </sheetView>
  </sheetViews>
  <sheetFormatPr defaultColWidth="9" defaultRowHeight="13" x14ac:dyDescent="0.2"/>
  <cols>
    <col min="1" max="2" width="9" style="10"/>
    <col min="3" max="5" width="9.08984375" style="10" bestFit="1" customWidth="1"/>
    <col min="6" max="6" width="10.90625" style="10" customWidth="1"/>
    <col min="7" max="7" width="10" style="10" customWidth="1"/>
    <col min="8" max="11" width="9.08984375" style="10" bestFit="1" customWidth="1"/>
    <col min="12" max="12" width="9" style="10"/>
    <col min="13" max="17" width="9.08984375" style="10" bestFit="1" customWidth="1"/>
    <col min="18" max="18" width="9.08984375" style="10" customWidth="1"/>
    <col min="19" max="20" width="9.08984375" style="10" bestFit="1" customWidth="1"/>
    <col min="21" max="16384" width="9" style="10"/>
  </cols>
  <sheetData>
    <row r="1" spans="1:23" x14ac:dyDescent="0.2">
      <c r="A1" s="10" t="s">
        <v>9</v>
      </c>
    </row>
    <row r="3" spans="1:23" x14ac:dyDescent="0.2">
      <c r="A3" s="56" t="s">
        <v>160</v>
      </c>
    </row>
    <row r="5" spans="1:23" x14ac:dyDescent="0.2">
      <c r="A5" s="56" t="s">
        <v>124</v>
      </c>
    </row>
    <row r="6" spans="1:23" ht="13.5" thickBot="1" x14ac:dyDescent="0.25">
      <c r="T6" s="28" t="s">
        <v>108</v>
      </c>
      <c r="U6" s="614" t="s">
        <v>109</v>
      </c>
      <c r="V6" s="614"/>
      <c r="W6" s="614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87" t="s">
        <v>88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88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89" t="s">
        <v>125</v>
      </c>
      <c r="B10" s="690" t="s">
        <v>131</v>
      </c>
      <c r="C10" s="50">
        <v>1.9</v>
      </c>
      <c r="D10" s="50">
        <v>2</v>
      </c>
      <c r="E10" s="51">
        <f t="shared" ref="E10:E15" si="0">C10*D10/10</f>
        <v>0.38</v>
      </c>
      <c r="F10" s="52">
        <v>0.55000000000000004</v>
      </c>
      <c r="G10" s="50">
        <f t="shared" ref="G10:G15" si="1">E10*F10</f>
        <v>0.20900000000000002</v>
      </c>
      <c r="H10" s="50">
        <f t="shared" ref="H10:H15" si="2">1/G10</f>
        <v>4.7846889952153102</v>
      </c>
      <c r="I10" s="53">
        <v>8</v>
      </c>
      <c r="J10" s="52">
        <v>0.65</v>
      </c>
      <c r="K10" s="54">
        <f t="shared" ref="K10:K15" si="3">I10*J10</f>
        <v>5.2</v>
      </c>
      <c r="L10" s="50">
        <f t="shared" ref="L10:L15" si="4">G10*K10</f>
        <v>1.0868000000000002</v>
      </c>
      <c r="M10" s="55" t="s">
        <v>65</v>
      </c>
      <c r="N10" s="53">
        <v>10</v>
      </c>
      <c r="O10" s="392">
        <v>0.54800000000000004</v>
      </c>
      <c r="P10" s="104">
        <f t="shared" ref="P10:P15" si="5">N10*O10</f>
        <v>5.48</v>
      </c>
      <c r="Q10" s="129">
        <v>1</v>
      </c>
      <c r="R10" s="50">
        <f t="shared" ref="R10:R15" si="6">L10*P10/Q10</f>
        <v>5.9556640000000014</v>
      </c>
      <c r="S10" s="121">
        <f t="shared" ref="S10:S15" si="7">R10</f>
        <v>5.9556640000000014</v>
      </c>
      <c r="T10" s="120">
        <v>8</v>
      </c>
      <c r="U10" s="121">
        <f t="shared" ref="U10:U15" si="8">T10/S10</f>
        <v>1.3432591227443318</v>
      </c>
      <c r="V10" s="691">
        <v>0</v>
      </c>
      <c r="W10" s="698">
        <v>1</v>
      </c>
    </row>
    <row r="11" spans="1:23" ht="22.5" customHeight="1" x14ac:dyDescent="0.2">
      <c r="A11" s="689"/>
      <c r="B11" s="690"/>
      <c r="C11" s="16">
        <v>1.9</v>
      </c>
      <c r="D11" s="16">
        <v>2</v>
      </c>
      <c r="E11" s="47">
        <f t="shared" si="0"/>
        <v>0.38</v>
      </c>
      <c r="F11" s="17">
        <v>0.55000000000000004</v>
      </c>
      <c r="G11" s="16">
        <f t="shared" si="1"/>
        <v>0.20900000000000002</v>
      </c>
      <c r="H11" s="16">
        <f t="shared" si="2"/>
        <v>4.7846889952153102</v>
      </c>
      <c r="I11" s="18">
        <v>8</v>
      </c>
      <c r="J11" s="17">
        <v>0.65</v>
      </c>
      <c r="K11" s="19">
        <f t="shared" si="3"/>
        <v>5.2</v>
      </c>
      <c r="L11" s="16">
        <f t="shared" si="4"/>
        <v>1.0868000000000002</v>
      </c>
      <c r="M11" s="20" t="s">
        <v>66</v>
      </c>
      <c r="N11" s="18">
        <v>10</v>
      </c>
      <c r="O11" s="393">
        <v>0.56699999999999995</v>
      </c>
      <c r="P11" s="105">
        <f t="shared" si="5"/>
        <v>5.67</v>
      </c>
      <c r="Q11" s="130">
        <v>1</v>
      </c>
      <c r="R11" s="16">
        <f t="shared" si="6"/>
        <v>6.1621560000000013</v>
      </c>
      <c r="S11" s="123">
        <f t="shared" si="7"/>
        <v>6.1621560000000013</v>
      </c>
      <c r="T11" s="122">
        <v>9</v>
      </c>
      <c r="U11" s="123">
        <f t="shared" si="8"/>
        <v>1.4605277763172497</v>
      </c>
      <c r="V11" s="691"/>
      <c r="W11" s="699"/>
    </row>
    <row r="12" spans="1:23" ht="22.5" customHeight="1" thickBot="1" x14ac:dyDescent="0.25">
      <c r="A12" s="689"/>
      <c r="B12" s="690"/>
      <c r="C12" s="16">
        <v>1.9</v>
      </c>
      <c r="D12" s="16">
        <v>2</v>
      </c>
      <c r="E12" s="47">
        <f t="shared" si="0"/>
        <v>0.38</v>
      </c>
      <c r="F12" s="17">
        <v>0.55000000000000004</v>
      </c>
      <c r="G12" s="16">
        <f t="shared" si="1"/>
        <v>0.20900000000000002</v>
      </c>
      <c r="H12" s="16">
        <f t="shared" si="2"/>
        <v>4.7846889952153102</v>
      </c>
      <c r="I12" s="18">
        <v>8</v>
      </c>
      <c r="J12" s="17">
        <v>0.65</v>
      </c>
      <c r="K12" s="19">
        <f t="shared" si="3"/>
        <v>5.2</v>
      </c>
      <c r="L12" s="16">
        <f t="shared" si="4"/>
        <v>1.0868000000000002</v>
      </c>
      <c r="M12" s="20" t="s">
        <v>67</v>
      </c>
      <c r="N12" s="18">
        <v>11</v>
      </c>
      <c r="O12" s="393">
        <v>0.73599999999999999</v>
      </c>
      <c r="P12" s="105">
        <f t="shared" si="5"/>
        <v>8.0960000000000001</v>
      </c>
      <c r="Q12" s="131">
        <v>1</v>
      </c>
      <c r="R12" s="16">
        <f t="shared" si="6"/>
        <v>8.7987328000000016</v>
      </c>
      <c r="S12" s="125">
        <f t="shared" si="7"/>
        <v>8.7987328000000016</v>
      </c>
      <c r="T12" s="124">
        <v>13</v>
      </c>
      <c r="U12" s="125">
        <f t="shared" si="8"/>
        <v>1.4774854851825934</v>
      </c>
      <c r="V12" s="691"/>
      <c r="W12" s="699"/>
    </row>
    <row r="13" spans="1:23" ht="22.5" customHeight="1" x14ac:dyDescent="0.2">
      <c r="A13" s="684" t="s">
        <v>37</v>
      </c>
      <c r="B13" s="692" t="s">
        <v>131</v>
      </c>
      <c r="C13" s="11">
        <v>1.9</v>
      </c>
      <c r="D13" s="11">
        <v>2</v>
      </c>
      <c r="E13" s="48">
        <f>C13*D13/10</f>
        <v>0.38</v>
      </c>
      <c r="F13" s="12">
        <v>0.55000000000000004</v>
      </c>
      <c r="G13" s="11">
        <f>E13*F13</f>
        <v>0.20900000000000002</v>
      </c>
      <c r="H13" s="11">
        <f t="shared" si="2"/>
        <v>4.7846889952153102</v>
      </c>
      <c r="I13" s="13">
        <v>8</v>
      </c>
      <c r="J13" s="12">
        <v>0.65</v>
      </c>
      <c r="K13" s="14">
        <f>I13*J13</f>
        <v>5.2</v>
      </c>
      <c r="L13" s="11">
        <f>G13*K13</f>
        <v>1.0868000000000002</v>
      </c>
      <c r="M13" s="15" t="s">
        <v>126</v>
      </c>
      <c r="N13" s="13">
        <v>10</v>
      </c>
      <c r="O13" s="394">
        <v>0.59699999999999998</v>
      </c>
      <c r="P13" s="106">
        <f t="shared" si="5"/>
        <v>5.97</v>
      </c>
      <c r="Q13" s="129">
        <v>1</v>
      </c>
      <c r="R13" s="11">
        <f t="shared" si="6"/>
        <v>6.4881960000000012</v>
      </c>
      <c r="S13" s="121">
        <f t="shared" si="7"/>
        <v>6.4881960000000012</v>
      </c>
      <c r="T13" s="120">
        <v>8</v>
      </c>
      <c r="U13" s="121">
        <f t="shared" si="8"/>
        <v>1.2330083739763715</v>
      </c>
      <c r="V13" s="695">
        <v>0</v>
      </c>
      <c r="W13" s="699"/>
    </row>
    <row r="14" spans="1:23" ht="22.5" customHeight="1" x14ac:dyDescent="0.2">
      <c r="A14" s="685"/>
      <c r="B14" s="693"/>
      <c r="C14" s="16">
        <v>1.9</v>
      </c>
      <c r="D14" s="16">
        <v>2</v>
      </c>
      <c r="E14" s="47">
        <f t="shared" si="0"/>
        <v>0.38</v>
      </c>
      <c r="F14" s="17">
        <v>0.55000000000000004</v>
      </c>
      <c r="G14" s="16">
        <f t="shared" si="1"/>
        <v>0.20900000000000002</v>
      </c>
      <c r="H14" s="16">
        <f t="shared" si="2"/>
        <v>4.7846889952153102</v>
      </c>
      <c r="I14" s="18">
        <v>8</v>
      </c>
      <c r="J14" s="17">
        <v>0.65</v>
      </c>
      <c r="K14" s="19">
        <f t="shared" si="3"/>
        <v>5.2</v>
      </c>
      <c r="L14" s="16">
        <f t="shared" si="4"/>
        <v>1.0868000000000002</v>
      </c>
      <c r="M14" s="20" t="s">
        <v>112</v>
      </c>
      <c r="N14" s="18">
        <v>11</v>
      </c>
      <c r="O14" s="393">
        <v>0.68100000000000005</v>
      </c>
      <c r="P14" s="105">
        <f t="shared" si="5"/>
        <v>7.4910000000000005</v>
      </c>
      <c r="Q14" s="130">
        <v>1</v>
      </c>
      <c r="R14" s="16">
        <f t="shared" si="6"/>
        <v>8.1412188000000025</v>
      </c>
      <c r="S14" s="123">
        <f t="shared" si="7"/>
        <v>8.1412188000000025</v>
      </c>
      <c r="T14" s="122">
        <v>8</v>
      </c>
      <c r="U14" s="123">
        <f t="shared" si="8"/>
        <v>0.98265385030555841</v>
      </c>
      <c r="V14" s="696"/>
      <c r="W14" s="699"/>
    </row>
    <row r="15" spans="1:23" ht="22.5" customHeight="1" thickBot="1" x14ac:dyDescent="0.25">
      <c r="A15" s="686"/>
      <c r="B15" s="694"/>
      <c r="C15" s="21">
        <v>1.9</v>
      </c>
      <c r="D15" s="21">
        <v>2</v>
      </c>
      <c r="E15" s="49">
        <f t="shared" si="0"/>
        <v>0.38</v>
      </c>
      <c r="F15" s="22">
        <v>0.55000000000000004</v>
      </c>
      <c r="G15" s="21">
        <f t="shared" si="1"/>
        <v>0.20900000000000002</v>
      </c>
      <c r="H15" s="21">
        <f t="shared" si="2"/>
        <v>4.7846889952153102</v>
      </c>
      <c r="I15" s="23">
        <v>8</v>
      </c>
      <c r="J15" s="22">
        <v>0.65</v>
      </c>
      <c r="K15" s="24">
        <f t="shared" si="3"/>
        <v>5.2</v>
      </c>
      <c r="L15" s="21">
        <f t="shared" si="4"/>
        <v>1.0868000000000002</v>
      </c>
      <c r="M15" s="391" t="s">
        <v>154</v>
      </c>
      <c r="N15" s="23">
        <v>5</v>
      </c>
      <c r="O15" s="395">
        <v>0.628</v>
      </c>
      <c r="P15" s="107">
        <f t="shared" si="5"/>
        <v>3.14</v>
      </c>
      <c r="Q15" s="131">
        <v>1</v>
      </c>
      <c r="R15" s="21">
        <f t="shared" si="6"/>
        <v>3.4125520000000007</v>
      </c>
      <c r="S15" s="125">
        <f t="shared" si="7"/>
        <v>3.4125520000000007</v>
      </c>
      <c r="T15" s="124">
        <v>4</v>
      </c>
      <c r="U15" s="125">
        <f t="shared" si="8"/>
        <v>1.1721433109297672</v>
      </c>
      <c r="V15" s="697"/>
      <c r="W15" s="700"/>
    </row>
    <row r="16" spans="1:23" s="25" customFormat="1" x14ac:dyDescent="0.2">
      <c r="C16" s="25" t="s">
        <v>38</v>
      </c>
      <c r="D16" s="25" t="s">
        <v>39</v>
      </c>
      <c r="E16" s="25" t="s">
        <v>40</v>
      </c>
      <c r="F16" s="25" t="s">
        <v>41</v>
      </c>
      <c r="G16" s="25" t="s">
        <v>42</v>
      </c>
      <c r="H16" s="25" t="s">
        <v>43</v>
      </c>
      <c r="I16" s="25" t="s">
        <v>44</v>
      </c>
      <c r="J16" s="25" t="s">
        <v>45</v>
      </c>
      <c r="K16" s="25" t="s">
        <v>46</v>
      </c>
      <c r="L16" s="25" t="s">
        <v>47</v>
      </c>
      <c r="M16" s="25" t="s">
        <v>48</v>
      </c>
      <c r="N16" s="25" t="s">
        <v>49</v>
      </c>
      <c r="O16" s="25" t="s">
        <v>50</v>
      </c>
      <c r="P16" s="25" t="s">
        <v>51</v>
      </c>
      <c r="Q16" s="25" t="s">
        <v>52</v>
      </c>
      <c r="R16" s="25" t="s">
        <v>53</v>
      </c>
      <c r="T16" s="25" t="s">
        <v>54</v>
      </c>
      <c r="U16" s="25" t="s">
        <v>55</v>
      </c>
    </row>
    <row r="17" spans="1:21" s="46" customFormat="1" x14ac:dyDescent="0.2">
      <c r="C17" s="46" t="s">
        <v>122</v>
      </c>
      <c r="D17" s="46" t="s">
        <v>123</v>
      </c>
      <c r="E17" s="46" t="s">
        <v>114</v>
      </c>
      <c r="F17" s="46" t="s">
        <v>123</v>
      </c>
      <c r="G17" s="46" t="s">
        <v>115</v>
      </c>
      <c r="H17" s="46" t="s">
        <v>116</v>
      </c>
      <c r="J17" s="46" t="s">
        <v>123</v>
      </c>
      <c r="K17" s="46" t="s">
        <v>117</v>
      </c>
      <c r="L17" s="46" t="s">
        <v>118</v>
      </c>
      <c r="O17" s="46" t="s">
        <v>123</v>
      </c>
      <c r="P17" s="46" t="s">
        <v>119</v>
      </c>
      <c r="Q17" s="46" t="s">
        <v>123</v>
      </c>
      <c r="R17" s="46" t="s">
        <v>120</v>
      </c>
      <c r="U17" s="46" t="s">
        <v>121</v>
      </c>
    </row>
    <row r="19" spans="1:21" s="1" customFormat="1" x14ac:dyDescent="0.2">
      <c r="A19" s="1" t="s">
        <v>56</v>
      </c>
    </row>
    <row r="20" spans="1:21" s="1" customFormat="1" x14ac:dyDescent="0.2">
      <c r="A20" s="74" t="s">
        <v>173</v>
      </c>
      <c r="B20" s="3"/>
    </row>
    <row r="21" spans="1:21" s="1" customFormat="1" x14ac:dyDescent="0.2">
      <c r="A21" s="3" t="s">
        <v>57</v>
      </c>
      <c r="B21" s="3"/>
    </row>
    <row r="22" spans="1:21" s="1" customFormat="1" x14ac:dyDescent="0.2">
      <c r="A22" s="74" t="s">
        <v>166</v>
      </c>
      <c r="B22" s="3"/>
    </row>
    <row r="23" spans="1:21" s="1" customFormat="1" x14ac:dyDescent="0.2">
      <c r="A23" s="3" t="s">
        <v>58</v>
      </c>
      <c r="B23" s="3"/>
    </row>
    <row r="24" spans="1:21" s="1" customFormat="1" x14ac:dyDescent="0.2">
      <c r="A24" s="3" t="s">
        <v>59</v>
      </c>
      <c r="B24" s="3"/>
    </row>
    <row r="25" spans="1:21" s="1" customFormat="1" x14ac:dyDescent="0.2">
      <c r="A25" s="3" t="s">
        <v>60</v>
      </c>
      <c r="B25" s="3"/>
    </row>
    <row r="26" spans="1:21" s="1" customFormat="1" x14ac:dyDescent="0.2">
      <c r="A26" s="74" t="s">
        <v>167</v>
      </c>
      <c r="B26" s="3"/>
    </row>
    <row r="27" spans="1:21" s="1" customFormat="1" x14ac:dyDescent="0.2">
      <c r="A27" s="3" t="s">
        <v>61</v>
      </c>
      <c r="B27" s="3"/>
    </row>
    <row r="28" spans="1:21" s="1" customFormat="1" x14ac:dyDescent="0.2">
      <c r="A28" s="3" t="s">
        <v>62</v>
      </c>
      <c r="B28" s="3"/>
    </row>
    <row r="29" spans="1:21" s="397" customFormat="1" x14ac:dyDescent="0.2">
      <c r="A29" s="396" t="s">
        <v>161</v>
      </c>
      <c r="B29" s="396"/>
    </row>
    <row r="30" spans="1:21" s="397" customFormat="1" x14ac:dyDescent="0.2">
      <c r="A30" s="396" t="s">
        <v>162</v>
      </c>
      <c r="B30" s="396"/>
    </row>
    <row r="31" spans="1:21" s="397" customFormat="1" x14ac:dyDescent="0.2">
      <c r="A31" s="396" t="s">
        <v>168</v>
      </c>
      <c r="B31" s="396"/>
    </row>
    <row r="32" spans="1:21" s="397" customFormat="1" x14ac:dyDescent="0.2">
      <c r="A32" s="396" t="s">
        <v>63</v>
      </c>
      <c r="B32" s="396"/>
    </row>
    <row r="33" spans="1:13" s="397" customFormat="1" x14ac:dyDescent="0.2">
      <c r="A33" s="396" t="s">
        <v>169</v>
      </c>
      <c r="B33" s="396"/>
    </row>
    <row r="34" spans="1:13" s="397" customFormat="1" x14ac:dyDescent="0.2">
      <c r="A34" s="396" t="s">
        <v>163</v>
      </c>
      <c r="B34" s="396"/>
    </row>
    <row r="35" spans="1:13" s="397" customFormat="1" x14ac:dyDescent="0.2">
      <c r="A35" s="396" t="s">
        <v>64</v>
      </c>
      <c r="B35" s="396"/>
    </row>
    <row r="36" spans="1:13" s="397" customFormat="1" x14ac:dyDescent="0.2">
      <c r="A36" s="396" t="s">
        <v>164</v>
      </c>
      <c r="B36" s="396"/>
      <c r="M36" s="398"/>
    </row>
  </sheetData>
  <mergeCells count="20">
    <mergeCell ref="U6:W6"/>
    <mergeCell ref="W10:W15"/>
    <mergeCell ref="B7:B9"/>
    <mergeCell ref="C7:H7"/>
    <mergeCell ref="I7:L7"/>
    <mergeCell ref="M7:P7"/>
    <mergeCell ref="Q7:Q8"/>
    <mergeCell ref="W7:W8"/>
    <mergeCell ref="A13:A15"/>
    <mergeCell ref="A8:A9"/>
    <mergeCell ref="A10:A12"/>
    <mergeCell ref="B10:B12"/>
    <mergeCell ref="V10:V12"/>
    <mergeCell ref="R7:R8"/>
    <mergeCell ref="S7:S8"/>
    <mergeCell ref="B13:B15"/>
    <mergeCell ref="V13:V15"/>
    <mergeCell ref="V7:V8"/>
    <mergeCell ref="T7:T8"/>
    <mergeCell ref="U7:U8"/>
  </mergeCells>
  <phoneticPr fontId="7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r:id="rId1"/>
  <headerFooter>
    <oddHeader>&amp;R&amp;A</oddHead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W36"/>
  <sheetViews>
    <sheetView view="pageBreakPreview" zoomScale="73" zoomScaleNormal="100" zoomScaleSheetLayoutView="73" workbookViewId="0">
      <selection activeCell="J24" sqref="J24"/>
    </sheetView>
  </sheetViews>
  <sheetFormatPr defaultColWidth="9" defaultRowHeight="13" x14ac:dyDescent="0.2"/>
  <cols>
    <col min="1" max="2" width="9" style="10"/>
    <col min="3" max="5" width="9.08984375" style="10" bestFit="1" customWidth="1"/>
    <col min="6" max="6" width="10.90625" style="10" customWidth="1"/>
    <col min="7" max="7" width="10" style="10" customWidth="1"/>
    <col min="8" max="11" width="9.08984375" style="10" bestFit="1" customWidth="1"/>
    <col min="12" max="12" width="9" style="10"/>
    <col min="13" max="17" width="9.08984375" style="10" bestFit="1" customWidth="1"/>
    <col min="18" max="18" width="9.08984375" style="10" customWidth="1"/>
    <col min="19" max="20" width="9.08984375" style="10" bestFit="1" customWidth="1"/>
    <col min="21" max="16384" width="9" style="10"/>
  </cols>
  <sheetData>
    <row r="1" spans="1:23" x14ac:dyDescent="0.2">
      <c r="A1" s="10" t="s">
        <v>9</v>
      </c>
    </row>
    <row r="3" spans="1:23" x14ac:dyDescent="0.2">
      <c r="A3" s="56" t="s">
        <v>160</v>
      </c>
    </row>
    <row r="5" spans="1:23" x14ac:dyDescent="0.2">
      <c r="A5" s="10" t="s">
        <v>124</v>
      </c>
    </row>
    <row r="6" spans="1:23" ht="13.5" thickBot="1" x14ac:dyDescent="0.25">
      <c r="T6" s="28" t="s">
        <v>108</v>
      </c>
      <c r="U6" s="614" t="s">
        <v>109</v>
      </c>
      <c r="V6" s="614"/>
      <c r="W6" s="614"/>
    </row>
    <row r="7" spans="1:23" s="9" customFormat="1" ht="17.25" customHeight="1" x14ac:dyDescent="0.2">
      <c r="A7" s="29" t="s">
        <v>10</v>
      </c>
      <c r="B7" s="615" t="s">
        <v>69</v>
      </c>
      <c r="C7" s="618" t="s">
        <v>11</v>
      </c>
      <c r="D7" s="618"/>
      <c r="E7" s="618"/>
      <c r="F7" s="618"/>
      <c r="G7" s="618"/>
      <c r="H7" s="618"/>
      <c r="I7" s="618" t="s">
        <v>13</v>
      </c>
      <c r="J7" s="618"/>
      <c r="K7" s="618"/>
      <c r="L7" s="618"/>
      <c r="M7" s="618" t="s">
        <v>14</v>
      </c>
      <c r="N7" s="618"/>
      <c r="O7" s="618"/>
      <c r="P7" s="618"/>
      <c r="Q7" s="619" t="s">
        <v>16</v>
      </c>
      <c r="R7" s="619" t="s">
        <v>17</v>
      </c>
      <c r="S7" s="621" t="s">
        <v>74</v>
      </c>
      <c r="T7" s="619" t="s">
        <v>135</v>
      </c>
      <c r="U7" s="619" t="s">
        <v>18</v>
      </c>
      <c r="V7" s="610" t="s">
        <v>19</v>
      </c>
      <c r="W7" s="612" t="s">
        <v>20</v>
      </c>
    </row>
    <row r="8" spans="1:23" s="9" customFormat="1" ht="36.75" customHeight="1" x14ac:dyDescent="0.2">
      <c r="A8" s="687" t="s">
        <v>88</v>
      </c>
      <c r="B8" s="616"/>
      <c r="C8" s="7" t="s">
        <v>12</v>
      </c>
      <c r="D8" s="8" t="s">
        <v>22</v>
      </c>
      <c r="E8" s="8" t="s">
        <v>23</v>
      </c>
      <c r="F8" s="8" t="s">
        <v>24</v>
      </c>
      <c r="G8" s="8" t="s">
        <v>25</v>
      </c>
      <c r="H8" s="8" t="s">
        <v>26</v>
      </c>
      <c r="I8" s="8" t="s">
        <v>27</v>
      </c>
      <c r="J8" s="8" t="s">
        <v>28</v>
      </c>
      <c r="K8" s="8" t="s">
        <v>29</v>
      </c>
      <c r="L8" s="8" t="s">
        <v>30</v>
      </c>
      <c r="M8" s="7" t="s">
        <v>21</v>
      </c>
      <c r="N8" s="7" t="s">
        <v>15</v>
      </c>
      <c r="O8" s="8" t="s">
        <v>31</v>
      </c>
      <c r="P8" s="8" t="s">
        <v>32</v>
      </c>
      <c r="Q8" s="620"/>
      <c r="R8" s="620"/>
      <c r="S8" s="622"/>
      <c r="T8" s="620"/>
      <c r="U8" s="620"/>
      <c r="V8" s="611"/>
      <c r="W8" s="613"/>
    </row>
    <row r="9" spans="1:23" s="9" customFormat="1" ht="13.5" thickBot="1" x14ac:dyDescent="0.25">
      <c r="A9" s="688"/>
      <c r="B9" s="617"/>
      <c r="C9" s="30" t="s">
        <v>79</v>
      </c>
      <c r="D9" s="30" t="s">
        <v>80</v>
      </c>
      <c r="E9" s="30" t="s">
        <v>81</v>
      </c>
      <c r="F9" s="30" t="s">
        <v>82</v>
      </c>
      <c r="G9" s="30" t="s">
        <v>81</v>
      </c>
      <c r="H9" s="30" t="s">
        <v>83</v>
      </c>
      <c r="I9" s="30" t="s">
        <v>84</v>
      </c>
      <c r="J9" s="30" t="s">
        <v>82</v>
      </c>
      <c r="K9" s="30" t="s">
        <v>84</v>
      </c>
      <c r="L9" s="30" t="s">
        <v>33</v>
      </c>
      <c r="M9" s="30"/>
      <c r="N9" s="30" t="s">
        <v>15</v>
      </c>
      <c r="O9" s="30" t="s">
        <v>82</v>
      </c>
      <c r="P9" s="30" t="s">
        <v>34</v>
      </c>
      <c r="Q9" s="30" t="s">
        <v>35</v>
      </c>
      <c r="R9" s="30" t="s">
        <v>85</v>
      </c>
      <c r="S9" s="30" t="s">
        <v>86</v>
      </c>
      <c r="T9" s="30" t="s">
        <v>85</v>
      </c>
      <c r="U9" s="30" t="s">
        <v>36</v>
      </c>
      <c r="V9" s="31" t="s">
        <v>36</v>
      </c>
      <c r="W9" s="32" t="s">
        <v>36</v>
      </c>
    </row>
    <row r="10" spans="1:23" ht="22.5" customHeight="1" x14ac:dyDescent="0.2">
      <c r="A10" s="689" t="s">
        <v>125</v>
      </c>
      <c r="B10" s="690" t="s">
        <v>131</v>
      </c>
      <c r="C10" s="50">
        <v>1.9</v>
      </c>
      <c r="D10" s="50">
        <v>2</v>
      </c>
      <c r="E10" s="51">
        <f t="shared" ref="E10:E15" si="0">C10*D10/10</f>
        <v>0.38</v>
      </c>
      <c r="F10" s="52">
        <v>0.55000000000000004</v>
      </c>
      <c r="G10" s="50">
        <f t="shared" ref="G10:G15" si="1">E10*F10</f>
        <v>0.20900000000000002</v>
      </c>
      <c r="H10" s="50">
        <f t="shared" ref="H10:H15" si="2">1/G10</f>
        <v>4.7846889952153102</v>
      </c>
      <c r="I10" s="53">
        <v>8</v>
      </c>
      <c r="J10" s="52">
        <v>0.65</v>
      </c>
      <c r="K10" s="54">
        <f t="shared" ref="K10:K15" si="3">I10*J10</f>
        <v>5.2</v>
      </c>
      <c r="L10" s="50">
        <f t="shared" ref="L10:L15" si="4">G10*K10</f>
        <v>1.0868000000000002</v>
      </c>
      <c r="M10" s="55" t="s">
        <v>65</v>
      </c>
      <c r="N10" s="53">
        <v>10</v>
      </c>
      <c r="O10" s="392">
        <v>0.54800000000000004</v>
      </c>
      <c r="P10" s="104">
        <f t="shared" ref="P10:P15" si="5">N10*O10</f>
        <v>5.48</v>
      </c>
      <c r="Q10" s="129">
        <v>1</v>
      </c>
      <c r="R10" s="50">
        <f t="shared" ref="R10:R15" si="6">L10*P10/Q10</f>
        <v>5.9556640000000014</v>
      </c>
      <c r="S10" s="701">
        <f>SUM(R10:R12)</f>
        <v>20.916552800000005</v>
      </c>
      <c r="T10" s="704">
        <v>30</v>
      </c>
      <c r="U10" s="702">
        <f>T10/S10</f>
        <v>1.4342707561257413</v>
      </c>
      <c r="V10" s="691">
        <v>0</v>
      </c>
      <c r="W10" s="698">
        <v>1</v>
      </c>
    </row>
    <row r="11" spans="1:23" ht="22.5" customHeight="1" x14ac:dyDescent="0.2">
      <c r="A11" s="689"/>
      <c r="B11" s="690"/>
      <c r="C11" s="16">
        <v>1.9</v>
      </c>
      <c r="D11" s="16">
        <v>2</v>
      </c>
      <c r="E11" s="47">
        <f t="shared" si="0"/>
        <v>0.38</v>
      </c>
      <c r="F11" s="17">
        <v>0.55000000000000004</v>
      </c>
      <c r="G11" s="16">
        <f t="shared" si="1"/>
        <v>0.20900000000000002</v>
      </c>
      <c r="H11" s="16">
        <f t="shared" si="2"/>
        <v>4.7846889952153102</v>
      </c>
      <c r="I11" s="18">
        <v>8</v>
      </c>
      <c r="J11" s="17">
        <v>0.65</v>
      </c>
      <c r="K11" s="19">
        <f t="shared" si="3"/>
        <v>5.2</v>
      </c>
      <c r="L11" s="16">
        <f t="shared" si="4"/>
        <v>1.0868000000000002</v>
      </c>
      <c r="M11" s="20" t="s">
        <v>66</v>
      </c>
      <c r="N11" s="18">
        <v>10</v>
      </c>
      <c r="O11" s="393">
        <v>0.56699999999999995</v>
      </c>
      <c r="P11" s="105">
        <f t="shared" si="5"/>
        <v>5.67</v>
      </c>
      <c r="Q11" s="130">
        <v>1</v>
      </c>
      <c r="R11" s="16">
        <f t="shared" si="6"/>
        <v>6.1621560000000013</v>
      </c>
      <c r="S11" s="701"/>
      <c r="T11" s="705"/>
      <c r="U11" s="701"/>
      <c r="V11" s="691"/>
      <c r="W11" s="699"/>
    </row>
    <row r="12" spans="1:23" ht="22.5" customHeight="1" thickBot="1" x14ac:dyDescent="0.25">
      <c r="A12" s="689"/>
      <c r="B12" s="690"/>
      <c r="C12" s="16">
        <v>1.9</v>
      </c>
      <c r="D12" s="16">
        <v>2</v>
      </c>
      <c r="E12" s="47">
        <f t="shared" si="0"/>
        <v>0.38</v>
      </c>
      <c r="F12" s="17">
        <v>0.55000000000000004</v>
      </c>
      <c r="G12" s="16">
        <f t="shared" si="1"/>
        <v>0.20900000000000002</v>
      </c>
      <c r="H12" s="16">
        <f t="shared" si="2"/>
        <v>4.7846889952153102</v>
      </c>
      <c r="I12" s="18">
        <v>8</v>
      </c>
      <c r="J12" s="17">
        <v>0.65</v>
      </c>
      <c r="K12" s="19">
        <f t="shared" si="3"/>
        <v>5.2</v>
      </c>
      <c r="L12" s="16">
        <f t="shared" si="4"/>
        <v>1.0868000000000002</v>
      </c>
      <c r="M12" s="20" t="s">
        <v>67</v>
      </c>
      <c r="N12" s="18">
        <v>11</v>
      </c>
      <c r="O12" s="393">
        <v>0.73599999999999999</v>
      </c>
      <c r="P12" s="105">
        <f t="shared" si="5"/>
        <v>8.0960000000000001</v>
      </c>
      <c r="Q12" s="131">
        <v>1</v>
      </c>
      <c r="R12" s="16">
        <f t="shared" si="6"/>
        <v>8.7987328000000016</v>
      </c>
      <c r="S12" s="701"/>
      <c r="T12" s="706"/>
      <c r="U12" s="703"/>
      <c r="V12" s="691"/>
      <c r="W12" s="699"/>
    </row>
    <row r="13" spans="1:23" ht="22.5" customHeight="1" x14ac:dyDescent="0.2">
      <c r="A13" s="684" t="s">
        <v>37</v>
      </c>
      <c r="B13" s="692" t="s">
        <v>131</v>
      </c>
      <c r="C13" s="11">
        <v>1.9</v>
      </c>
      <c r="D13" s="11">
        <v>2</v>
      </c>
      <c r="E13" s="48">
        <f>C13*D13/10</f>
        <v>0.38</v>
      </c>
      <c r="F13" s="12">
        <v>0.55000000000000004</v>
      </c>
      <c r="G13" s="11">
        <f>E13*F13</f>
        <v>0.20900000000000002</v>
      </c>
      <c r="H13" s="11">
        <f t="shared" si="2"/>
        <v>4.7846889952153102</v>
      </c>
      <c r="I13" s="13">
        <v>8</v>
      </c>
      <c r="J13" s="12">
        <v>0.65</v>
      </c>
      <c r="K13" s="14">
        <f>I13*J13</f>
        <v>5.2</v>
      </c>
      <c r="L13" s="11">
        <f>G13*K13</f>
        <v>1.0868000000000002</v>
      </c>
      <c r="M13" s="15" t="s">
        <v>126</v>
      </c>
      <c r="N13" s="13">
        <v>10</v>
      </c>
      <c r="O13" s="394">
        <v>0.59699999999999998</v>
      </c>
      <c r="P13" s="106">
        <f t="shared" si="5"/>
        <v>5.97</v>
      </c>
      <c r="Q13" s="129">
        <v>1</v>
      </c>
      <c r="R13" s="11">
        <f t="shared" si="6"/>
        <v>6.4881960000000012</v>
      </c>
      <c r="S13" s="702">
        <f>SUM(R13:R15)</f>
        <v>18.041966800000004</v>
      </c>
      <c r="T13" s="704">
        <v>20</v>
      </c>
      <c r="U13" s="702">
        <f>T13/S13</f>
        <v>1.10852659367492</v>
      </c>
      <c r="V13" s="695">
        <v>0</v>
      </c>
      <c r="W13" s="699"/>
    </row>
    <row r="14" spans="1:23" ht="22.5" customHeight="1" x14ac:dyDescent="0.2">
      <c r="A14" s="685"/>
      <c r="B14" s="693"/>
      <c r="C14" s="16">
        <v>1.9</v>
      </c>
      <c r="D14" s="16">
        <v>2</v>
      </c>
      <c r="E14" s="47">
        <f t="shared" si="0"/>
        <v>0.38</v>
      </c>
      <c r="F14" s="17">
        <v>0.55000000000000004</v>
      </c>
      <c r="G14" s="16">
        <f t="shared" si="1"/>
        <v>0.20900000000000002</v>
      </c>
      <c r="H14" s="16">
        <f t="shared" si="2"/>
        <v>4.7846889952153102</v>
      </c>
      <c r="I14" s="18">
        <v>8</v>
      </c>
      <c r="J14" s="17">
        <v>0.65</v>
      </c>
      <c r="K14" s="19">
        <f t="shared" si="3"/>
        <v>5.2</v>
      </c>
      <c r="L14" s="16">
        <f t="shared" si="4"/>
        <v>1.0868000000000002</v>
      </c>
      <c r="M14" s="20" t="s">
        <v>112</v>
      </c>
      <c r="N14" s="18">
        <v>11</v>
      </c>
      <c r="O14" s="393">
        <v>0.68100000000000005</v>
      </c>
      <c r="P14" s="105">
        <f t="shared" si="5"/>
        <v>7.4910000000000005</v>
      </c>
      <c r="Q14" s="130">
        <v>1</v>
      </c>
      <c r="R14" s="16">
        <f t="shared" si="6"/>
        <v>8.1412188000000025</v>
      </c>
      <c r="S14" s="701"/>
      <c r="T14" s="705"/>
      <c r="U14" s="701"/>
      <c r="V14" s="696"/>
      <c r="W14" s="699"/>
    </row>
    <row r="15" spans="1:23" ht="22.5" customHeight="1" thickBot="1" x14ac:dyDescent="0.25">
      <c r="A15" s="686"/>
      <c r="B15" s="694"/>
      <c r="C15" s="21">
        <v>1.9</v>
      </c>
      <c r="D15" s="21">
        <v>2</v>
      </c>
      <c r="E15" s="49">
        <f t="shared" si="0"/>
        <v>0.38</v>
      </c>
      <c r="F15" s="22">
        <v>0.55000000000000004</v>
      </c>
      <c r="G15" s="21">
        <f t="shared" si="1"/>
        <v>0.20900000000000002</v>
      </c>
      <c r="H15" s="21">
        <f t="shared" si="2"/>
        <v>4.7846889952153102</v>
      </c>
      <c r="I15" s="23">
        <v>8</v>
      </c>
      <c r="J15" s="22">
        <v>0.65</v>
      </c>
      <c r="K15" s="24">
        <f t="shared" si="3"/>
        <v>5.2</v>
      </c>
      <c r="L15" s="21">
        <f t="shared" si="4"/>
        <v>1.0868000000000002</v>
      </c>
      <c r="M15" s="391" t="s">
        <v>154</v>
      </c>
      <c r="N15" s="23">
        <v>5</v>
      </c>
      <c r="O15" s="395">
        <v>0.628</v>
      </c>
      <c r="P15" s="107">
        <f t="shared" si="5"/>
        <v>3.14</v>
      </c>
      <c r="Q15" s="131">
        <v>1</v>
      </c>
      <c r="R15" s="21">
        <f t="shared" si="6"/>
        <v>3.4125520000000007</v>
      </c>
      <c r="S15" s="703"/>
      <c r="T15" s="706"/>
      <c r="U15" s="703"/>
      <c r="V15" s="697"/>
      <c r="W15" s="700"/>
    </row>
    <row r="16" spans="1:23" s="25" customFormat="1" x14ac:dyDescent="0.2">
      <c r="C16" s="25" t="s">
        <v>38</v>
      </c>
      <c r="D16" s="25" t="s">
        <v>39</v>
      </c>
      <c r="E16" s="25" t="s">
        <v>40</v>
      </c>
      <c r="F16" s="25" t="s">
        <v>41</v>
      </c>
      <c r="G16" s="25" t="s">
        <v>42</v>
      </c>
      <c r="H16" s="25" t="s">
        <v>43</v>
      </c>
      <c r="I16" s="25" t="s">
        <v>44</v>
      </c>
      <c r="J16" s="25" t="s">
        <v>45</v>
      </c>
      <c r="K16" s="25" t="s">
        <v>46</v>
      </c>
      <c r="L16" s="25" t="s">
        <v>47</v>
      </c>
      <c r="M16" s="25" t="s">
        <v>48</v>
      </c>
      <c r="N16" s="25" t="s">
        <v>49</v>
      </c>
      <c r="O16" s="25" t="s">
        <v>50</v>
      </c>
      <c r="P16" s="25" t="s">
        <v>51</v>
      </c>
      <c r="Q16" s="25" t="s">
        <v>52</v>
      </c>
      <c r="R16" s="25" t="s">
        <v>53</v>
      </c>
      <c r="T16" s="25" t="s">
        <v>54</v>
      </c>
      <c r="U16" s="25" t="s">
        <v>55</v>
      </c>
    </row>
    <row r="17" spans="1:21" s="46" customFormat="1" x14ac:dyDescent="0.2">
      <c r="C17" s="46" t="s">
        <v>122</v>
      </c>
      <c r="D17" s="46" t="s">
        <v>123</v>
      </c>
      <c r="E17" s="46" t="s">
        <v>114</v>
      </c>
      <c r="F17" s="46" t="s">
        <v>123</v>
      </c>
      <c r="G17" s="46" t="s">
        <v>115</v>
      </c>
      <c r="H17" s="46" t="s">
        <v>116</v>
      </c>
      <c r="J17" s="46" t="s">
        <v>123</v>
      </c>
      <c r="K17" s="46" t="s">
        <v>117</v>
      </c>
      <c r="L17" s="46" t="s">
        <v>118</v>
      </c>
      <c r="O17" s="46" t="s">
        <v>123</v>
      </c>
      <c r="P17" s="46" t="s">
        <v>119</v>
      </c>
      <c r="Q17" s="46" t="s">
        <v>123</v>
      </c>
      <c r="R17" s="46" t="s">
        <v>120</v>
      </c>
      <c r="U17" s="46" t="s">
        <v>121</v>
      </c>
    </row>
    <row r="19" spans="1:21" s="1" customFormat="1" x14ac:dyDescent="0.2">
      <c r="A19" s="1" t="s">
        <v>56</v>
      </c>
    </row>
    <row r="20" spans="1:21" s="1" customFormat="1" x14ac:dyDescent="0.2">
      <c r="A20" s="74" t="s">
        <v>173</v>
      </c>
      <c r="B20" s="3"/>
    </row>
    <row r="21" spans="1:21" s="1" customFormat="1" x14ac:dyDescent="0.2">
      <c r="A21" s="3" t="s">
        <v>57</v>
      </c>
      <c r="B21" s="3"/>
    </row>
    <row r="22" spans="1:21" s="1" customFormat="1" x14ac:dyDescent="0.2">
      <c r="A22" s="74" t="s">
        <v>166</v>
      </c>
      <c r="B22" s="3"/>
    </row>
    <row r="23" spans="1:21" s="1" customFormat="1" x14ac:dyDescent="0.2">
      <c r="A23" s="3" t="s">
        <v>58</v>
      </c>
      <c r="B23" s="3"/>
    </row>
    <row r="24" spans="1:21" s="1" customFormat="1" x14ac:dyDescent="0.2">
      <c r="A24" s="3" t="s">
        <v>59</v>
      </c>
      <c r="B24" s="3"/>
    </row>
    <row r="25" spans="1:21" s="1" customFormat="1" x14ac:dyDescent="0.2">
      <c r="A25" s="3" t="s">
        <v>60</v>
      </c>
      <c r="B25" s="3"/>
    </row>
    <row r="26" spans="1:21" s="1" customFormat="1" x14ac:dyDescent="0.2">
      <c r="A26" s="74" t="s">
        <v>167</v>
      </c>
      <c r="B26" s="3"/>
    </row>
    <row r="27" spans="1:21" s="1" customFormat="1" x14ac:dyDescent="0.2">
      <c r="A27" s="3" t="s">
        <v>61</v>
      </c>
      <c r="B27" s="3"/>
    </row>
    <row r="28" spans="1:21" s="1" customFormat="1" x14ac:dyDescent="0.2">
      <c r="A28" s="3" t="s">
        <v>62</v>
      </c>
      <c r="B28" s="3"/>
    </row>
    <row r="29" spans="1:21" s="397" customFormat="1" x14ac:dyDescent="0.2">
      <c r="A29" s="396" t="s">
        <v>161</v>
      </c>
      <c r="B29" s="396"/>
    </row>
    <row r="30" spans="1:21" s="397" customFormat="1" x14ac:dyDescent="0.2">
      <c r="A30" s="396" t="s">
        <v>162</v>
      </c>
      <c r="B30" s="396"/>
    </row>
    <row r="31" spans="1:21" s="397" customFormat="1" x14ac:dyDescent="0.2">
      <c r="A31" s="396" t="s">
        <v>168</v>
      </c>
      <c r="B31" s="396"/>
    </row>
    <row r="32" spans="1:21" s="397" customFormat="1" x14ac:dyDescent="0.2">
      <c r="A32" s="396" t="s">
        <v>63</v>
      </c>
      <c r="B32" s="396"/>
    </row>
    <row r="33" spans="1:13" s="397" customFormat="1" x14ac:dyDescent="0.2">
      <c r="A33" s="396" t="s">
        <v>169</v>
      </c>
      <c r="B33" s="396"/>
    </row>
    <row r="34" spans="1:13" s="397" customFormat="1" x14ac:dyDescent="0.2">
      <c r="A34" s="396" t="s">
        <v>163</v>
      </c>
      <c r="B34" s="396"/>
    </row>
    <row r="35" spans="1:13" s="397" customFormat="1" x14ac:dyDescent="0.2">
      <c r="A35" s="396" t="s">
        <v>64</v>
      </c>
      <c r="B35" s="396"/>
    </row>
    <row r="36" spans="1:13" s="397" customFormat="1" x14ac:dyDescent="0.2">
      <c r="A36" s="396" t="s">
        <v>164</v>
      </c>
      <c r="B36" s="396"/>
      <c r="M36" s="398"/>
    </row>
  </sheetData>
  <mergeCells count="26">
    <mergeCell ref="W10:W15"/>
    <mergeCell ref="A13:A15"/>
    <mergeCell ref="B13:B15"/>
    <mergeCell ref="S13:S15"/>
    <mergeCell ref="V13:V15"/>
    <mergeCell ref="T10:T12"/>
    <mergeCell ref="T13:T15"/>
    <mergeCell ref="U10:U12"/>
    <mergeCell ref="U13:U15"/>
    <mergeCell ref="A8:A9"/>
    <mergeCell ref="A10:A12"/>
    <mergeCell ref="B10:B12"/>
    <mergeCell ref="S10:S12"/>
    <mergeCell ref="V10:V12"/>
    <mergeCell ref="U6:W6"/>
    <mergeCell ref="B7:B9"/>
    <mergeCell ref="C7:H7"/>
    <mergeCell ref="I7:L7"/>
    <mergeCell ref="M7:P7"/>
    <mergeCell ref="Q7:Q8"/>
    <mergeCell ref="R7:R8"/>
    <mergeCell ref="S7:S8"/>
    <mergeCell ref="T7:T8"/>
    <mergeCell ref="U7:U8"/>
    <mergeCell ref="V7:V8"/>
    <mergeCell ref="W7:W8"/>
  </mergeCells>
  <phoneticPr fontId="8"/>
  <printOptions horizontalCentered="1"/>
  <pageMargins left="0.19685039370078741" right="0.19685039370078741" top="0.94488188976377963" bottom="0.35433070866141736" header="0.78740157480314965" footer="0.31496062992125984"/>
  <pageSetup paperSize="9" scale="67" orientation="landscape" r:id="rId1"/>
  <headerFooter>
    <oddHeader>&amp;R&amp;A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利用計画</vt:lpstr>
      <vt:lpstr>決定根拠（トラクター）ver.1</vt:lpstr>
      <vt:lpstr>決定根拠（トラクター）ver.2</vt:lpstr>
      <vt:lpstr>決定根拠（トラクター）ver.3</vt:lpstr>
      <vt:lpstr>決定根拠（田植機） ver.1</vt:lpstr>
      <vt:lpstr>決定根拠（田植機） ver.2</vt:lpstr>
      <vt:lpstr>決定根拠（コンバイン）ver.1</vt:lpstr>
      <vt:lpstr>決定根拠（コンバイン）ver.2</vt:lpstr>
      <vt:lpstr>'決定根拠（コンバイン）ver.1'!Print_Area</vt:lpstr>
      <vt:lpstr>'決定根拠（コンバイン）ver.2'!Print_Area</vt:lpstr>
      <vt:lpstr>'決定根拠（トラクター）ver.1'!Print_Area</vt:lpstr>
      <vt:lpstr>'決定根拠（トラクター）ver.2'!Print_Area</vt:lpstr>
      <vt:lpstr>'決定根拠（田植機） ver.1'!Print_Area</vt:lpstr>
      <vt:lpstr>'決定根拠（田植機） ver.2'!Print_Area</vt:lpstr>
      <vt:lpstr>利用計画!Print_Area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2022-09-05T05:54:30Z</dcterms:created>
  <dcterms:modified xsi:type="dcterms:W3CDTF">2024-04-09T12:46:13Z</dcterms:modified>
</cp:coreProperties>
</file>