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12 みどり市\"/>
    </mc:Choice>
  </mc:AlternateContent>
  <xr:revisionPtr revIDLastSave="0" documentId="13_ncr:1_{A79FF5B4-054F-4DC4-A417-954808C35411}" xr6:coauthVersionLast="47" xr6:coauthVersionMax="47" xr10:uidLastSave="{00000000-0000-0000-0000-000000000000}"/>
  <workbookProtection workbookAlgorithmName="SHA-512" workbookHashValue="W5EVlyejTwfFA52sMX1CUXuIIlpY3sNZGQc3SJKeSPnYOmWeiqtdTynysfXTamb7C490P+5H434sIsy/ucjZ0g==" workbookSaltValue="Y7Yks3Qo7ImjaS+msKf6vg==" workbookSpinCount="100000" lockStructure="1"/>
  <bookViews>
    <workbookView xWindow="0" yWindow="240" windowWidth="25125" windowHeight="149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P6" i="5"/>
  <c r="P10" i="4" s="1"/>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W10" i="4"/>
  <c r="B10" i="4"/>
  <c r="AD8" i="4"/>
  <c r="W8" i="4"/>
  <c r="B8"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<sst xmlns="http://schemas.openxmlformats.org/spreadsheetml/2006/main" count="247" uniqueCount="120">
  <si>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</si>
  <si>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</si>
  <si>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</si>
  <si>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</si>
  <si>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</si>
  <si>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</si>
  <si>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</si>
  <si>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</si>
  <si>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</si>
  <si>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</si>
  <si>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</si>
  <si>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</si>
  <si>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</si>
  <si>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</si>
  <si>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</si>
  <si>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</si>
  <si>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</si>
  <si>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</si>
  <si>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</si>
  <si>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</si>
  <si>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</si>
  <si>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</si>
  <si>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</si>
  <si>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</si>
  <si>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</si>
  <si>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</si>
  <si>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</si>
  <si>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</si>
  <si>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</si>
  <si>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</si>
  <si>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</si>
  <si>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</si>
  <si>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</si>
  <si>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</si>
  <si>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</si>
  <si>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</si>
  <si>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</si>
  <si>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</si>
  <si>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</si>
  <si>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</si>
  <si>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</si>
  <si>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</si>
  <si>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</si>
  <si>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</si>
  <si>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</si>
  <si>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</si>
  <si>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</si>
  <si>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</si>
  <si>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</si>
  <si>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</si>
  <si>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</si>
  <si>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</si>
  <si>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</si>
  <si>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</si>
  <si>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</si>
  <si>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</si>
  <si>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</si>
  <si>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</si>
  <si>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</si>
  <si>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</si>
  <si>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</si>
  <si>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</si>
  <si>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</si>
  <si>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</si>
  <si>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</si>
  <si>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</si>
  <si>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</si>
  <si>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</si>
  <si>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</si>
  <si>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</si>
  <si>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</si>
  <si>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</si>
  <si>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</si>
  <si>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</si>
  <si>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</si>
  <si>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</si>
  <si>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</si>
  <si>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</si>
  <si>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</si>
  <si>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</si>
  <si>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</si>
  <si>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</si>
  <si>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</si>
  <si>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</si>
  <si>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</si>
  <si>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</si>
  <si>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</si>
  <si>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</si>
  <si>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</si>
  <si>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</si>
  <si>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</si>
  <si>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</si>
  <si>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</si>
  <si>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</si>
  <si>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</si>
  <si>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</si>
  <si>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</si>
  <si>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</si>
  <si>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みどり市</t>
  </si>
  <si>
    <t>法非適用</t>
  </si>
  <si>
    <t>下水道事業</t>
  </si>
  <si>
    <t>個別排水処理</t>
  </si>
  <si>
    <t>L3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</si>
  <si>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</si>
  <si>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</si>
  <si>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</si>
  <si>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</si>
  <si>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</si>
  <si>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</si>
  <si>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</si>
  <si>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</si>
  <si>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</si>
  <si>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</si>
  <si>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</si>
  <si>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</si>
  <si>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</si>
  <si>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</si>
  <si>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浄化槽設置事業のため、管渠の埋設はなく、管渠改善率はない。事業開始後10年以上が経過していることから、徐々に老朽化が進んでいるため、今後修繕費等が一度に生じることがないよう、適切な維持管理を進めていく。</t>
    <rPh sb="1" eb="4">
      <t>ジョウカソウ</t>
    </rPh>
    <rPh sb="4" eb="6">
      <t>セッチ</t>
    </rPh>
    <rPh sb="6" eb="8">
      <t>ジギョウ</t>
    </rPh>
    <rPh sb="12" eb="14">
      <t>カンキョ</t>
    </rPh>
    <rPh sb="15" eb="17">
      <t>マイセツ</t>
    </rPh>
    <rPh sb="21" eb="26">
      <t>カンキョカイゼンリツ</t>
    </rPh>
    <rPh sb="30" eb="32">
      <t>ジギョウ</t>
    </rPh>
    <rPh sb="32" eb="34">
      <t>カイシ</t>
    </rPh>
    <rPh sb="34" eb="35">
      <t>ゴ</t>
    </rPh>
    <rPh sb="37" eb="38">
      <t>ネン</t>
    </rPh>
    <rPh sb="38" eb="40">
      <t>イジョウ</t>
    </rPh>
    <rPh sb="41" eb="43">
      <t>ケイカ</t>
    </rPh>
    <rPh sb="52" eb="54">
      <t>ジョジョ</t>
    </rPh>
    <rPh sb="55" eb="58">
      <t>ロウキュウカ</t>
    </rPh>
    <rPh sb="59" eb="60">
      <t>スス</t>
    </rPh>
    <rPh sb="67" eb="69">
      <t>コンゴ</t>
    </rPh>
    <rPh sb="69" eb="72">
      <t>シュウゼンヒ</t>
    </rPh>
    <rPh sb="72" eb="73">
      <t>トウ</t>
    </rPh>
    <rPh sb="74" eb="76">
      <t>イチド</t>
    </rPh>
    <rPh sb="77" eb="78">
      <t>ショウ</t>
    </rPh>
    <rPh sb="88" eb="90">
      <t>テキセツ</t>
    </rPh>
    <rPh sb="91" eb="93">
      <t>イジ</t>
    </rPh>
    <rPh sb="93" eb="95">
      <t>カンリ</t>
    </rPh>
    <rPh sb="96" eb="97">
      <t>スス</t>
    </rPh>
    <phoneticPr fontId="4"/>
  </si>
  <si>
    <t xml:space="preserve">
①収益的収支比率は、100%を越えて黒字となっているが、一般会計からの繰入金が大半を占めており、使用料収入は減少している。人口減少に伴い、使用料の収入増加が見込めない状況であることから、更なる経費縮減を図る必要がある。
④企業債残高対事業規模比率は、借入年数が長い起債の償還が残っている上に起債残高が大きいこと、また営業収益が少ないことから、類似団体平均値よりも高い傾向にある。
⑤経費回収率は、類似団体平均値よりも高い数値を示している。事業開始から年数が経過していることから、修繕費が増加傾向にあるため、更なる経費節減に努めていく必要がある。
⑥汚水処理原価は、維持管理費の経費が抑えられているため、類似団体平均値よりも低い数値となっており、低コストで処理がされている。
⑦施設利用率について、平成25年度以降は施設全体が稼働しているため、類似団体に近い数値を示している。
⑧水洗化率は、対象施設全体が稼働しているため、100%となっている。</t>
    <rPh sb="3" eb="5">
      <t>シュウエキ</t>
    </rPh>
    <rPh sb="5" eb="6">
      <t>テキ</t>
    </rPh>
    <rPh sb="6" eb="8">
      <t>シュウシ</t>
    </rPh>
    <rPh sb="8" eb="10">
      <t>ヒリツ</t>
    </rPh>
    <rPh sb="17" eb="18">
      <t>コ</t>
    </rPh>
    <rPh sb="20" eb="22">
      <t>クロジ</t>
    </rPh>
    <rPh sb="30" eb="32">
      <t>イッパン</t>
    </rPh>
    <rPh sb="32" eb="34">
      <t>カイケイ</t>
    </rPh>
    <rPh sb="37" eb="39">
      <t>クリイ</t>
    </rPh>
    <rPh sb="39" eb="40">
      <t>キン</t>
    </rPh>
    <rPh sb="41" eb="43">
      <t>タイハン</t>
    </rPh>
    <rPh sb="44" eb="45">
      <t>シ</t>
    </rPh>
    <rPh sb="50" eb="53">
      <t>シヨウリョウ</t>
    </rPh>
    <rPh sb="53" eb="55">
      <t>シュウニュウ</t>
    </rPh>
    <rPh sb="56" eb="58">
      <t>ゲンショウ</t>
    </rPh>
    <rPh sb="63" eb="65">
      <t>ジンコウ</t>
    </rPh>
    <rPh sb="65" eb="67">
      <t>ゲンショウ</t>
    </rPh>
    <rPh sb="68" eb="69">
      <t>トモナ</t>
    </rPh>
    <rPh sb="71" eb="74">
      <t>シヨウリョウ</t>
    </rPh>
    <rPh sb="75" eb="77">
      <t>シュウニュウ</t>
    </rPh>
    <rPh sb="77" eb="79">
      <t>ゾウカ</t>
    </rPh>
    <rPh sb="80" eb="82">
      <t>ミコ</t>
    </rPh>
    <rPh sb="85" eb="87">
      <t>ジョウキョウ</t>
    </rPh>
    <rPh sb="95" eb="96">
      <t>サラ</t>
    </rPh>
    <rPh sb="98" eb="100">
      <t>ケイヒ</t>
    </rPh>
    <rPh sb="100" eb="102">
      <t>シュクゲン</t>
    </rPh>
    <rPh sb="103" eb="104">
      <t>ハカ</t>
    </rPh>
    <rPh sb="105" eb="107">
      <t>ヒツヨウ</t>
    </rPh>
    <rPh sb="113" eb="116">
      <t>キギョウサイ</t>
    </rPh>
    <rPh sb="116" eb="118">
      <t>ザンダカ</t>
    </rPh>
    <rPh sb="118" eb="119">
      <t>タイ</t>
    </rPh>
    <rPh sb="119" eb="121">
      <t>ジギョウ</t>
    </rPh>
    <rPh sb="121" eb="123">
      <t>キボ</t>
    </rPh>
    <rPh sb="123" eb="125">
      <t>ヒリツ</t>
    </rPh>
    <rPh sb="127" eb="129">
      <t>カリイ</t>
    </rPh>
    <rPh sb="129" eb="131">
      <t>ネンスウ</t>
    </rPh>
    <rPh sb="132" eb="133">
      <t>ナガ</t>
    </rPh>
    <rPh sb="134" eb="136">
      <t>キサイ</t>
    </rPh>
    <rPh sb="137" eb="139">
      <t>ショウカン</t>
    </rPh>
    <rPh sb="140" eb="141">
      <t>ノコ</t>
    </rPh>
    <rPh sb="145" eb="146">
      <t>ウエ</t>
    </rPh>
    <rPh sb="147" eb="149">
      <t>キサイ</t>
    </rPh>
    <rPh sb="149" eb="151">
      <t>ザンダカ</t>
    </rPh>
    <rPh sb="152" eb="153">
      <t>オオ</t>
    </rPh>
    <rPh sb="160" eb="162">
      <t>エイギョウ</t>
    </rPh>
    <rPh sb="162" eb="164">
      <t>シュウエキ</t>
    </rPh>
    <rPh sb="165" eb="166">
      <t>スク</t>
    </rPh>
    <rPh sb="173" eb="175">
      <t>ルイジ</t>
    </rPh>
    <rPh sb="175" eb="177">
      <t>ダンタイ</t>
    </rPh>
    <rPh sb="177" eb="180">
      <t>ヘイキンチ</t>
    </rPh>
    <rPh sb="183" eb="184">
      <t>タカ</t>
    </rPh>
    <rPh sb="185" eb="187">
      <t>ケイコウ</t>
    </rPh>
    <rPh sb="193" eb="195">
      <t>ケイヒ</t>
    </rPh>
    <rPh sb="195" eb="197">
      <t>カイシュウ</t>
    </rPh>
    <rPh sb="197" eb="198">
      <t>リツ</t>
    </rPh>
    <rPh sb="200" eb="202">
      <t>ルイジ</t>
    </rPh>
    <rPh sb="202" eb="204">
      <t>ダンタイ</t>
    </rPh>
    <rPh sb="204" eb="206">
      <t>ヘイキン</t>
    </rPh>
    <rPh sb="206" eb="207">
      <t>チ</t>
    </rPh>
    <rPh sb="210" eb="211">
      <t>タカ</t>
    </rPh>
    <rPh sb="212" eb="214">
      <t>スウチ</t>
    </rPh>
    <rPh sb="215" eb="216">
      <t>シメ</t>
    </rPh>
    <rPh sb="221" eb="223">
      <t>ジギョウ</t>
    </rPh>
    <rPh sb="223" eb="225">
      <t>カイシ</t>
    </rPh>
    <rPh sb="227" eb="229">
      <t>ネンスウ</t>
    </rPh>
    <rPh sb="230" eb="232">
      <t>ケイカ</t>
    </rPh>
    <rPh sb="241" eb="243">
      <t>シュウゼン</t>
    </rPh>
    <rPh sb="243" eb="244">
      <t>ヒ</t>
    </rPh>
    <rPh sb="245" eb="247">
      <t>ゾウカ</t>
    </rPh>
    <rPh sb="247" eb="249">
      <t>ケイコウ</t>
    </rPh>
    <rPh sb="255" eb="256">
      <t>サラ</t>
    </rPh>
    <rPh sb="258" eb="260">
      <t>ケイヒ</t>
    </rPh>
    <rPh sb="260" eb="262">
      <t>セツゲン</t>
    </rPh>
    <rPh sb="263" eb="264">
      <t>ツト</t>
    </rPh>
    <rPh sb="268" eb="270">
      <t>ヒツヨウ</t>
    </rPh>
    <rPh sb="276" eb="278">
      <t>オスイ</t>
    </rPh>
    <rPh sb="278" eb="280">
      <t>ショリ</t>
    </rPh>
    <rPh sb="280" eb="282">
      <t>ゲンカ</t>
    </rPh>
    <rPh sb="284" eb="286">
      <t>イジ</t>
    </rPh>
    <rPh sb="286" eb="288">
      <t>カンリ</t>
    </rPh>
    <rPh sb="288" eb="289">
      <t>ヒ</t>
    </rPh>
    <rPh sb="290" eb="292">
      <t>ケイヒ</t>
    </rPh>
    <rPh sb="293" eb="294">
      <t>オサ</t>
    </rPh>
    <rPh sb="303" eb="305">
      <t>ルイジ</t>
    </rPh>
    <rPh sb="305" eb="307">
      <t>ダンタイ</t>
    </rPh>
    <rPh sb="307" eb="310">
      <t>ヘイキンチ</t>
    </rPh>
    <rPh sb="313" eb="314">
      <t>ヒク</t>
    </rPh>
    <rPh sb="315" eb="317">
      <t>スウチ</t>
    </rPh>
    <rPh sb="324" eb="325">
      <t>テイ</t>
    </rPh>
    <rPh sb="329" eb="331">
      <t>ショリ</t>
    </rPh>
    <rPh sb="378" eb="379">
      <t>チカ</t>
    </rPh>
    <rPh sb="391" eb="394">
      <t>スイセンカ</t>
    </rPh>
    <rPh sb="394" eb="395">
      <t>リツ</t>
    </rPh>
    <rPh sb="397" eb="399">
      <t>タイショウ</t>
    </rPh>
    <rPh sb="399" eb="401">
      <t>シセツ</t>
    </rPh>
    <rPh sb="401" eb="403">
      <t>ゼンタイ</t>
    </rPh>
    <rPh sb="404" eb="406">
      <t>カドウ</t>
    </rPh>
    <phoneticPr fontId="4"/>
  </si>
  <si>
    <t xml:space="preserve">
本市の個別浄化槽事業は、事業開始から14年を経過しているが対象世帯が少ないことから、維持管理費は比較的少額に抑えられている。今後は、施設の老朽化が進み、修繕費等の増加が見込まれる。将来の人口減少も見据えて、料金改定も視野に検討をしていく必要がある。</t>
    <rPh sb="1" eb="2">
      <t>ホン</t>
    </rPh>
    <rPh sb="2" eb="3">
      <t>シ</t>
    </rPh>
    <rPh sb="4" eb="6">
      <t>コベツ</t>
    </rPh>
    <rPh sb="6" eb="9">
      <t>ジョウカソウ</t>
    </rPh>
    <rPh sb="9" eb="11">
      <t>ジギョウ</t>
    </rPh>
    <rPh sb="13" eb="15">
      <t>ジギョウ</t>
    </rPh>
    <rPh sb="15" eb="17">
      <t>カイシ</t>
    </rPh>
    <rPh sb="21" eb="22">
      <t>ネン</t>
    </rPh>
    <rPh sb="23" eb="25">
      <t>ケイカ</t>
    </rPh>
    <rPh sb="30" eb="32">
      <t>タイショウ</t>
    </rPh>
    <rPh sb="32" eb="34">
      <t>セタイ</t>
    </rPh>
    <rPh sb="35" eb="36">
      <t>スク</t>
    </rPh>
    <rPh sb="43" eb="45">
      <t>イジ</t>
    </rPh>
    <rPh sb="45" eb="47">
      <t>カンリ</t>
    </rPh>
    <rPh sb="47" eb="48">
      <t>ヒ</t>
    </rPh>
    <rPh sb="49" eb="52">
      <t>ヒカクテキ</t>
    </rPh>
    <rPh sb="52" eb="54">
      <t>ショウガク</t>
    </rPh>
    <rPh sb="55" eb="56">
      <t>オサ</t>
    </rPh>
    <rPh sb="63" eb="65">
      <t>コンゴ</t>
    </rPh>
    <rPh sb="67" eb="69">
      <t>シセツ</t>
    </rPh>
    <rPh sb="70" eb="73">
      <t>ロウキュウカ</t>
    </rPh>
    <rPh sb="74" eb="75">
      <t>スス</t>
    </rPh>
    <rPh sb="77" eb="80">
      <t>シュウゼンヒ</t>
    </rPh>
    <rPh sb="80" eb="81">
      <t>トウ</t>
    </rPh>
    <rPh sb="82" eb="84">
      <t>ゾウカ</t>
    </rPh>
    <rPh sb="85" eb="87">
      <t>ミコ</t>
    </rPh>
    <rPh sb="91" eb="93">
      <t>ショウライ</t>
    </rPh>
    <rPh sb="94" eb="96">
      <t>ジンコウ</t>
    </rPh>
    <rPh sb="96" eb="98">
      <t>ゲンショウ</t>
    </rPh>
    <rPh sb="99" eb="101">
      <t>ミス</t>
    </rPh>
    <rPh sb="104" eb="106">
      <t>リョウキン</t>
    </rPh>
    <rPh sb="106" eb="108">
      <t>カイテイ</t>
    </rPh>
    <rPh sb="109" eb="111">
      <t>シヤ</t>
    </rPh>
    <rPh sb="112" eb="114">
      <t>ケントウ</t>
    </rPh>
    <rPh sb="119" eb="1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</si>
</sst>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00-4B50-980B-8D9241D113C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F00-4B50-980B-8D9241D113C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52.94</c:v>
                </c:pt>
                <c:pt idx="1">
                  <c:v>52.94</c:v>
                </c:pt>
                <c:pt idx="2">
                  <c:v>54.9</c:v>
                </c:pt>
                <c:pt idx="3">
                  <c:v>52.94</c:v>
                </c:pt>
                <c:pt idx="4">
                  <c:v>50.98</c:v>
                </c:pt>
              </c:numCache>
            </c:numRef>
          </c:val>
          <c:extLst>
            <c:ext xmlns:c16="http://schemas.microsoft.com/office/drawing/2014/chart" uri="{C3380CC4-5D6E-409C-BE32-E72D297353CC}">
              <c16:uniqueId val="{00000000-FA82-4B74-9916-DBB6933AA8A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47.29</c:v>
                </c:pt>
                <c:pt idx="1">
                  <c:v>54.73</c:v>
                </c:pt>
                <c:pt idx="2">
                  <c:v>56.29</c:v>
                </c:pt>
                <c:pt idx="3">
                  <c:v>59.69</c:v>
                </c:pt>
                <c:pt idx="4">
                  <c:v>60.64</c:v>
                </c:pt>
              </c:numCache>
            </c:numRef>
          </c:val>
          <c:smooth val="0"/>
          <c:extLst>
            <c:ext xmlns:c16="http://schemas.microsoft.com/office/drawing/2014/chart" uri="{C3380CC4-5D6E-409C-BE32-E72D297353CC}">
              <c16:uniqueId val="{00000001-FA82-4B74-9916-DBB6933AA8A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A47-465D-8518-60648F82873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57.74</c:v>
                </c:pt>
                <c:pt idx="1">
                  <c:v>54.72</c:v>
                </c:pt>
                <c:pt idx="2">
                  <c:v>54.06</c:v>
                </c:pt>
                <c:pt idx="3">
                  <c:v>67.73</c:v>
                </c:pt>
                <c:pt idx="4">
                  <c:v>72.97</c:v>
                </c:pt>
              </c:numCache>
            </c:numRef>
          </c:val>
          <c:smooth val="0"/>
          <c:extLst>
            <c:ext xmlns:c16="http://schemas.microsoft.com/office/drawing/2014/chart" uri="{C3380CC4-5D6E-409C-BE32-E72D297353CC}">
              <c16:uniqueId val="{00000001-5A47-465D-8518-60648F82873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89.25</c:v>
                </c:pt>
                <c:pt idx="1">
                  <c:v>118.11</c:v>
                </c:pt>
                <c:pt idx="2">
                  <c:v>119.85</c:v>
                </c:pt>
                <c:pt idx="3">
                  <c:v>62.2</c:v>
                </c:pt>
                <c:pt idx="4">
                  <c:v>121.39</c:v>
                </c:pt>
              </c:numCache>
            </c:numRef>
          </c:val>
          <c:extLst>
            <c:ext xmlns:c16="http://schemas.microsoft.com/office/drawing/2014/chart" uri="{C3380CC4-5D6E-409C-BE32-E72D297353CC}">
              <c16:uniqueId val="{00000000-3CB7-4D3D-890C-147A794F4C2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B7-4D3D-890C-147A794F4C2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27-4936-B718-F20282883ED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27-4936-B718-F20282883ED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58-4A3E-B6FF-669D19C63E5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58-4A3E-B6FF-669D19C63E5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28-49ED-B58D-6292E48BA16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28-49ED-B58D-6292E48BA16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D4-43C0-BF69-037F16E91E5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D4-43C0-BF69-037F16E91E5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1597.14</c:v>
                </c:pt>
                <c:pt idx="1">
                  <c:v>1537.45</c:v>
                </c:pt>
                <c:pt idx="2">
                  <c:v>1375.68</c:v>
                </c:pt>
                <c:pt idx="3">
                  <c:v>1387.88</c:v>
                </c:pt>
                <c:pt idx="4">
                  <c:v>1375.02</c:v>
                </c:pt>
              </c:numCache>
            </c:numRef>
          </c:val>
          <c:extLst>
            <c:ext xmlns:c16="http://schemas.microsoft.com/office/drawing/2014/chart" uri="{C3380CC4-5D6E-409C-BE32-E72D297353CC}">
              <c16:uniqueId val="{00000000-D559-4D28-980F-33886B62B0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918.36</c:v>
                </c:pt>
                <c:pt idx="1">
                  <c:v>860.05</c:v>
                </c:pt>
                <c:pt idx="2">
                  <c:v>745.86</c:v>
                </c:pt>
                <c:pt idx="3">
                  <c:v>407.37</c:v>
                </c:pt>
                <c:pt idx="4">
                  <c:v>461.71</c:v>
                </c:pt>
              </c:numCache>
            </c:numRef>
          </c:val>
          <c:smooth val="0"/>
          <c:extLst>
            <c:ext xmlns:c16="http://schemas.microsoft.com/office/drawing/2014/chart" uri="{C3380CC4-5D6E-409C-BE32-E72D297353CC}">
              <c16:uniqueId val="{00000001-D559-4D28-980F-33886B62B0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58.05</c:v>
                </c:pt>
                <c:pt idx="1">
                  <c:v>55.06</c:v>
                </c:pt>
                <c:pt idx="2">
                  <c:v>53.71</c:v>
                </c:pt>
                <c:pt idx="3">
                  <c:v>57.87</c:v>
                </c:pt>
                <c:pt idx="4">
                  <c:v>59.65</c:v>
                </c:pt>
              </c:numCache>
            </c:numRef>
          </c:val>
          <c:extLst>
            <c:ext xmlns:c16="http://schemas.microsoft.com/office/drawing/2014/chart" uri="{C3380CC4-5D6E-409C-BE32-E72D297353CC}">
              <c16:uniqueId val="{00000000-6453-40E1-AFFB-055A1D415C9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50.94</c:v>
                </c:pt>
                <c:pt idx="1">
                  <c:v>44.86</c:v>
                </c:pt>
                <c:pt idx="2">
                  <c:v>38.090000000000003</c:v>
                </c:pt>
                <c:pt idx="3">
                  <c:v>59.67</c:v>
                </c:pt>
                <c:pt idx="4">
                  <c:v>54.97</c:v>
                </c:pt>
              </c:numCache>
            </c:numRef>
          </c:val>
          <c:smooth val="0"/>
          <c:extLst>
            <c:ext xmlns:c16="http://schemas.microsoft.com/office/drawing/2014/chart" uri="{C3380CC4-5D6E-409C-BE32-E72D297353CC}">
              <c16:uniqueId val="{00000001-6453-40E1-AFFB-055A1D415C9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226.04</c:v>
                </c:pt>
                <c:pt idx="1">
                  <c:v>240.56</c:v>
                </c:pt>
                <c:pt idx="2">
                  <c:v>251.53</c:v>
                </c:pt>
                <c:pt idx="3">
                  <c:v>232.54</c:v>
                </c:pt>
                <c:pt idx="4">
                  <c:v>222.52</c:v>
                </c:pt>
              </c:numCache>
            </c:numRef>
          </c:val>
          <c:extLst>
            <c:ext xmlns:c16="http://schemas.microsoft.com/office/drawing/2014/chart" uri="{C3380CC4-5D6E-409C-BE32-E72D297353CC}">
              <c16:uniqueId val="{00000000-B879-4A6C-9199-EF2F1C08AF4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371.2</c:v>
                </c:pt>
                <c:pt idx="1">
                  <c:v>496.36</c:v>
                </c:pt>
                <c:pt idx="2">
                  <c:v>609.26</c:v>
                </c:pt>
                <c:pt idx="3">
                  <c:v>406.8</c:v>
                </c:pt>
                <c:pt idx="4">
                  <c:v>430.17</c:v>
                </c:pt>
              </c:numCache>
            </c:numRef>
          </c:val>
          <c:smooth val="0"/>
          <c:extLst>
            <c:ext xmlns:c16="http://schemas.microsoft.com/office/drawing/2014/chart" uri="{C3380CC4-5D6E-409C-BE32-E72D297353CC}">
              <c16:uniqueId val="{00000001-B879-4A6C-9199-EF2F1C08AF4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群馬県　みどり市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L3</v>
      </c>
      <c r="X8" s="65"/>
      <c r="Y8" s="65"/>
      <c r="Z8" s="65"/>
      <c r="AA8" s="65"/>
      <c r="AB8" s="65"/>
      <c r="AC8" s="65"/>
      <c r="AD8" s="66" t="str">
        <f>データ!$M$6</f>
        <v>非設置</v>
      </c>
      <c r="AE8" s="66"/>
      <c r="AF8" s="66"/>
      <c r="AG8" s="66"/>
      <c r="AH8" s="66"/>
      <c r="AI8" s="66"/>
      <c r="AJ8" s="66"/>
      <c r="AK8" s="3"/>
      <c r="AL8" s="45">
        <f>データ!S6</f>
        <v>49423</v>
      </c>
      <c r="AM8" s="45"/>
      <c r="AN8" s="45"/>
      <c r="AO8" s="45"/>
      <c r="AP8" s="45"/>
      <c r="AQ8" s="45"/>
      <c r="AR8" s="45"/>
      <c r="AS8" s="45"/>
      <c r="AT8" s="46">
        <f>データ!T6</f>
        <v>208.42</v>
      </c>
      <c r="AU8" s="46"/>
      <c r="AV8" s="46"/>
      <c r="AW8" s="46"/>
      <c r="AX8" s="46"/>
      <c r="AY8" s="46"/>
      <c r="AZ8" s="46"/>
      <c r="BA8" s="46"/>
      <c r="BB8" s="46">
        <f>データ!U6</f>
        <v>237.13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0.19</v>
      </c>
      <c r="Q10" s="46"/>
      <c r="R10" s="46"/>
      <c r="S10" s="46"/>
      <c r="T10" s="46"/>
      <c r="U10" s="46"/>
      <c r="V10" s="46"/>
      <c r="W10" s="46">
        <f>データ!Q6</f>
        <v>100</v>
      </c>
      <c r="X10" s="46"/>
      <c r="Y10" s="46"/>
      <c r="Z10" s="46"/>
      <c r="AA10" s="46"/>
      <c r="AB10" s="46"/>
      <c r="AC10" s="46"/>
      <c r="AD10" s="45">
        <f>データ!R6</f>
        <v>2530</v>
      </c>
      <c r="AE10" s="45"/>
      <c r="AF10" s="45"/>
      <c r="AG10" s="45"/>
      <c r="AH10" s="45"/>
      <c r="AI10" s="45"/>
      <c r="AJ10" s="45"/>
      <c r="AK10" s="2"/>
      <c r="AL10" s="45">
        <f>データ!V6</f>
        <v>93</v>
      </c>
      <c r="AM10" s="45"/>
      <c r="AN10" s="45"/>
      <c r="AO10" s="45"/>
      <c r="AP10" s="45"/>
      <c r="AQ10" s="45"/>
      <c r="AR10" s="45"/>
      <c r="AS10" s="45"/>
      <c r="AT10" s="46">
        <f>データ!W6</f>
        <v>0.92</v>
      </c>
      <c r="AU10" s="46"/>
      <c r="AV10" s="46"/>
      <c r="AW10" s="46"/>
      <c r="AX10" s="46"/>
      <c r="AY10" s="46"/>
      <c r="AZ10" s="46"/>
      <c r="BA10" s="46"/>
      <c r="BB10" s="46">
        <f>データ!X6</f>
        <v>101.09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【881.57】</v>
      </c>
      <c r="I86" s="12" t="str">
        <f>データ!CA6</f>
        <v>【46.46】</v>
      </c>
      <c r="J86" s="12" t="str">
        <f>データ!CL6</f>
        <v>【339.86】</v>
      </c>
      <c r="K86" s="12" t="str">
        <f>データ!CW6</f>
        <v>【45.78】</v>
      </c>
      <c r="L86" s="12" t="str">
        <f>データ!DH6</f>
        <v>【81.82】</v>
      </c>
      <c r="M86" s="12" t="s">
        <v>44</v>
      </c>
      <c r="N86" s="12" t="s">
        <v>44</v>
      </c>
      <c r="O86" s="12" t="str">
        <f>データ!EO6</f>
        <v>【-】</v>
      </c>
    </row>
  </sheetData>
  <sheetProtection algorithmName="SHA-512" hashValue="HIuPF6uWtsZeKANCBaxnCmBL8dqMS9G1ALex7k8jQ7LuoDdVZJStvDKkkSEavmtm8JiEo2vY1HvirxFVyui55w==" saltValue="6VOsJfUxdRSc7sScznK/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102121</v>
      </c>
      <c r="D6" s="19">
        <f t="shared" si="3"/>
        <v>47</v>
      </c>
      <c r="E6" s="19">
        <f t="shared" si="3"/>
        <v>18</v>
      </c>
      <c r="F6" s="19">
        <f t="shared" si="3"/>
        <v>1</v>
      </c>
      <c r="G6" s="19">
        <f t="shared" si="3"/>
        <v>0</v>
      </c>
      <c r="H6" s="19" t="str">
        <f t="shared" si="3"/>
        <v>群馬県　みどり市</v>
      </c>
      <c r="I6" s="19" t="str">
        <f t="shared" si="3"/>
        <v>法非適用</v>
      </c>
      <c r="J6" s="19" t="str">
        <f t="shared" si="3"/>
        <v>下水道事業</v>
      </c>
      <c r="K6" s="19" t="str">
        <f t="shared" si="3"/>
        <v>個別排水処理</v>
      </c>
      <c r="L6" s="19" t="str">
        <f t="shared" si="3"/>
        <v>L3</v>
      </c>
      <c r="M6" s="19" t="str">
        <f t="shared" si="3"/>
        <v>非設置</v>
      </c>
      <c r="N6" s="20" t="str">
        <f t="shared" si="3"/>
        <v>-</v>
      </c>
      <c r="O6" s="20" t="str">
        <f t="shared" si="3"/>
        <v>該当数値なし</v>
      </c>
      <c r="P6" s="20">
        <f t="shared" si="3"/>
        <v>0.19</v>
      </c>
      <c r="Q6" s="20">
        <f t="shared" si="3"/>
        <v>100</v>
      </c>
      <c r="R6" s="20">
        <f t="shared" si="3"/>
        <v>2530</v>
      </c>
      <c r="S6" s="20">
        <f t="shared" si="3"/>
        <v>49423</v>
      </c>
      <c r="T6" s="20">
        <f t="shared" si="3"/>
        <v>208.42</v>
      </c>
      <c r="U6" s="20">
        <f t="shared" si="3"/>
        <v>237.13</v>
      </c>
      <c r="V6" s="20">
        <f t="shared" si="3"/>
        <v>93</v>
      </c>
      <c r="W6" s="20">
        <f t="shared" si="3"/>
        <v>0.92</v>
      </c>
      <c r="X6" s="20">
        <f t="shared" si="3"/>
        <v>101.09</v>
      </c>
      <c r="Y6" s="21">
        <f>IF(Y7="",NA(),Y7)</f>
        <v>89.25</v>
      </c>
      <c r="Z6" s="21">
        <f t="shared" ref="Z6:AH6" si="4">IF(Z7="",NA(),Z7)</f>
        <v>118.11</v>
      </c>
      <c r="AA6" s="21">
        <f t="shared" si="4"/>
        <v>119.85</v>
      </c>
      <c r="AB6" s="21">
        <f t="shared" si="4"/>
        <v>62.2</v>
      </c>
      <c r="AC6" s="21">
        <f t="shared" si="4"/>
        <v>121.39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1597.14</v>
      </c>
      <c r="BG6" s="21">
        <f t="shared" ref="BG6:BO6" si="7">IF(BG7="",NA(),BG7)</f>
        <v>1537.45</v>
      </c>
      <c r="BH6" s="21">
        <f t="shared" si="7"/>
        <v>1375.68</v>
      </c>
      <c r="BI6" s="21">
        <f t="shared" si="7"/>
        <v>1387.88</v>
      </c>
      <c r="BJ6" s="21">
        <f t="shared" si="7"/>
        <v>1375.02</v>
      </c>
      <c r="BK6" s="21">
        <f t="shared" si="7"/>
        <v>918.36</v>
      </c>
      <c r="BL6" s="21">
        <f t="shared" si="7"/>
        <v>860.05</v>
      </c>
      <c r="BM6" s="21">
        <f t="shared" si="7"/>
        <v>745.86</v>
      </c>
      <c r="BN6" s="21">
        <f t="shared" si="7"/>
        <v>407.37</v>
      </c>
      <c r="BO6" s="21">
        <f t="shared" si="7"/>
        <v>461.71</v>
      </c>
      <c r="BP6" s="20" t="str">
        <f>IF(BP7="","",IF(BP7="-","【-】","【"&amp;SUBSTITUTE(TEXT(BP7,"#,##0.00"),"-","△")&amp;"】"))</f>
        <v>【881.57】</v>
      </c>
      <c r="BQ6" s="21">
        <f>IF(BQ7="",NA(),BQ7)</f>
        <v>58.05</v>
      </c>
      <c r="BR6" s="21">
        <f t="shared" ref="BR6:BZ6" si="8">IF(BR7="",NA(),BR7)</f>
        <v>55.06</v>
      </c>
      <c r="BS6" s="21">
        <f t="shared" si="8"/>
        <v>53.71</v>
      </c>
      <c r="BT6" s="21">
        <f t="shared" si="8"/>
        <v>57.87</v>
      </c>
      <c r="BU6" s="21">
        <f t="shared" si="8"/>
        <v>59.65</v>
      </c>
      <c r="BV6" s="21">
        <f t="shared" si="8"/>
        <v>50.94</v>
      </c>
      <c r="BW6" s="21">
        <f t="shared" si="8"/>
        <v>44.86</v>
      </c>
      <c r="BX6" s="21">
        <f t="shared" si="8"/>
        <v>38.090000000000003</v>
      </c>
      <c r="BY6" s="21">
        <f t="shared" si="8"/>
        <v>59.67</v>
      </c>
      <c r="BZ6" s="21">
        <f t="shared" si="8"/>
        <v>54.97</v>
      </c>
      <c r="CA6" s="20" t="str">
        <f>IF(CA7="","",IF(CA7="-","【-】","【"&amp;SUBSTITUTE(TEXT(CA7,"#,##0.00"),"-","△")&amp;"】"))</f>
        <v>【46.46】</v>
      </c>
      <c r="CB6" s="21">
        <f>IF(CB7="",NA(),CB7)</f>
        <v>226.04</v>
      </c>
      <c r="CC6" s="21">
        <f t="shared" ref="CC6:CK6" si="9">IF(CC7="",NA(),CC7)</f>
        <v>240.56</v>
      </c>
      <c r="CD6" s="21">
        <f t="shared" si="9"/>
        <v>251.53</v>
      </c>
      <c r="CE6" s="21">
        <f t="shared" si="9"/>
        <v>232.54</v>
      </c>
      <c r="CF6" s="21">
        <f t="shared" si="9"/>
        <v>222.52</v>
      </c>
      <c r="CG6" s="21">
        <f t="shared" si="9"/>
        <v>371.2</v>
      </c>
      <c r="CH6" s="21">
        <f t="shared" si="9"/>
        <v>496.36</v>
      </c>
      <c r="CI6" s="21">
        <f t="shared" si="9"/>
        <v>609.26</v>
      </c>
      <c r="CJ6" s="21">
        <f t="shared" si="9"/>
        <v>406.8</v>
      </c>
      <c r="CK6" s="21">
        <f t="shared" si="9"/>
        <v>430.17</v>
      </c>
      <c r="CL6" s="20" t="str">
        <f>IF(CL7="","",IF(CL7="-","【-】","【"&amp;SUBSTITUTE(TEXT(CL7,"#,##0.00"),"-","△")&amp;"】"))</f>
        <v>【339.86】</v>
      </c>
      <c r="CM6" s="21">
        <f>IF(CM7="",NA(),CM7)</f>
        <v>52.94</v>
      </c>
      <c r="CN6" s="21">
        <f t="shared" ref="CN6:CV6" si="10">IF(CN7="",NA(),CN7)</f>
        <v>52.94</v>
      </c>
      <c r="CO6" s="21">
        <f t="shared" si="10"/>
        <v>54.9</v>
      </c>
      <c r="CP6" s="21">
        <f t="shared" si="10"/>
        <v>52.94</v>
      </c>
      <c r="CQ6" s="21">
        <f t="shared" si="10"/>
        <v>50.98</v>
      </c>
      <c r="CR6" s="21">
        <f t="shared" si="10"/>
        <v>47.29</v>
      </c>
      <c r="CS6" s="21">
        <f t="shared" si="10"/>
        <v>54.73</v>
      </c>
      <c r="CT6" s="21">
        <f t="shared" si="10"/>
        <v>56.29</v>
      </c>
      <c r="CU6" s="21">
        <f t="shared" si="10"/>
        <v>59.69</v>
      </c>
      <c r="CV6" s="21">
        <f t="shared" si="10"/>
        <v>60.64</v>
      </c>
      <c r="CW6" s="20" t="str">
        <f>IF(CW7="","",IF(CW7="-","【-】","【"&amp;SUBSTITUTE(TEXT(CW7,"#,##0.00"),"-","△")&amp;"】"))</f>
        <v>【45.78】</v>
      </c>
      <c r="CX6" s="21">
        <f>IF(CX7="",NA(),CX7)</f>
        <v>100</v>
      </c>
      <c r="CY6" s="21">
        <f t="shared" ref="CY6:DG6" si="11">IF(CY7="",NA(),CY7)</f>
        <v>100</v>
      </c>
      <c r="CZ6" s="21">
        <f t="shared" si="11"/>
        <v>100</v>
      </c>
      <c r="DA6" s="21">
        <f t="shared" si="11"/>
        <v>100</v>
      </c>
      <c r="DB6" s="21">
        <f t="shared" si="11"/>
        <v>100</v>
      </c>
      <c r="DC6" s="21">
        <f t="shared" si="11"/>
        <v>57.74</v>
      </c>
      <c r="DD6" s="21">
        <f t="shared" si="11"/>
        <v>54.72</v>
      </c>
      <c r="DE6" s="21">
        <f t="shared" si="11"/>
        <v>54.06</v>
      </c>
      <c r="DF6" s="21">
        <f t="shared" si="11"/>
        <v>67.73</v>
      </c>
      <c r="DG6" s="21">
        <f t="shared" si="11"/>
        <v>72.97</v>
      </c>
      <c r="DH6" s="20" t="str">
        <f>IF(DH7="","",IF(DH7="-","【-】","【"&amp;SUBSTITUTE(TEXT(DH7,"#,##0.00"),"-","△")&amp;"】"))</f>
        <v>【81.82】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102121</v>
      </c>
      <c r="D7" s="23">
        <v>47</v>
      </c>
      <c r="E7" s="23">
        <v>18</v>
      </c>
      <c r="F7" s="23">
        <v>1</v>
      </c>
      <c r="G7" s="23">
        <v>0</v>
      </c>
      <c r="H7" s="23" t="s">
        <v>98</v>
      </c>
      <c r="I7" s="23" t="s">
        <v>99</v>
      </c>
      <c r="J7" s="23" t="s">
        <v>100</v>
      </c>
      <c r="K7" s="23" t="s">
        <v>101</v>
      </c>
      <c r="L7" s="23" t="s">
        <v>102</v>
      </c>
      <c r="M7" s="23" t="s">
        <v>103</v>
      </c>
      <c r="N7" s="24" t="s">
        <v>104</v>
      </c>
      <c r="O7" s="24" t="s">
        <v>105</v>
      </c>
      <c r="P7" s="24">
        <v>0.19</v>
      </c>
      <c r="Q7" s="24">
        <v>100</v>
      </c>
      <c r="R7" s="24">
        <v>2530</v>
      </c>
      <c r="S7" s="24">
        <v>49423</v>
      </c>
      <c r="T7" s="24">
        <v>208.42</v>
      </c>
      <c r="U7" s="24">
        <v>237.13</v>
      </c>
      <c r="V7" s="24">
        <v>93</v>
      </c>
      <c r="W7" s="24">
        <v>0.92</v>
      </c>
      <c r="X7" s="24">
        <v>101.09</v>
      </c>
      <c r="Y7" s="24">
        <v>89.25</v>
      </c>
      <c r="Z7" s="24">
        <v>118.11</v>
      </c>
      <c r="AA7" s="24">
        <v>119.85</v>
      </c>
      <c r="AB7" s="24">
        <v>62.2</v>
      </c>
      <c r="AC7" s="24">
        <v>121.39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1597.14</v>
      </c>
      <c r="BG7" s="24">
        <v>1537.45</v>
      </c>
      <c r="BH7" s="24">
        <v>1375.68</v>
      </c>
      <c r="BI7" s="24">
        <v>1387.88</v>
      </c>
      <c r="BJ7" s="24">
        <v>1375.02</v>
      </c>
      <c r="BK7" s="24">
        <v>918.36</v>
      </c>
      <c r="BL7" s="24">
        <v>860.05</v>
      </c>
      <c r="BM7" s="24">
        <v>745.86</v>
      </c>
      <c r="BN7" s="24">
        <v>407.37</v>
      </c>
      <c r="BO7" s="24">
        <v>461.71</v>
      </c>
      <c r="BP7" s="24">
        <v>881.57</v>
      </c>
      <c r="BQ7" s="24">
        <v>58.05</v>
      </c>
      <c r="BR7" s="24">
        <v>55.06</v>
      </c>
      <c r="BS7" s="24">
        <v>53.71</v>
      </c>
      <c r="BT7" s="24">
        <v>57.87</v>
      </c>
      <c r="BU7" s="24">
        <v>59.65</v>
      </c>
      <c r="BV7" s="24">
        <v>50.94</v>
      </c>
      <c r="BW7" s="24">
        <v>44.86</v>
      </c>
      <c r="BX7" s="24">
        <v>38.090000000000003</v>
      </c>
      <c r="BY7" s="24">
        <v>59.67</v>
      </c>
      <c r="BZ7" s="24">
        <v>54.97</v>
      </c>
      <c r="CA7" s="24">
        <v>46.46</v>
      </c>
      <c r="CB7" s="24">
        <v>226.04</v>
      </c>
      <c r="CC7" s="24">
        <v>240.56</v>
      </c>
      <c r="CD7" s="24">
        <v>251.53</v>
      </c>
      <c r="CE7" s="24">
        <v>232.54</v>
      </c>
      <c r="CF7" s="24">
        <v>222.52</v>
      </c>
      <c r="CG7" s="24">
        <v>371.2</v>
      </c>
      <c r="CH7" s="24">
        <v>496.36</v>
      </c>
      <c r="CI7" s="24">
        <v>609.26</v>
      </c>
      <c r="CJ7" s="24">
        <v>406.8</v>
      </c>
      <c r="CK7" s="24">
        <v>430.17</v>
      </c>
      <c r="CL7" s="24">
        <v>339.86</v>
      </c>
      <c r="CM7" s="24">
        <v>52.94</v>
      </c>
      <c r="CN7" s="24">
        <v>52.94</v>
      </c>
      <c r="CO7" s="24">
        <v>54.9</v>
      </c>
      <c r="CP7" s="24">
        <v>52.94</v>
      </c>
      <c r="CQ7" s="24">
        <v>50.98</v>
      </c>
      <c r="CR7" s="24">
        <v>47.29</v>
      </c>
      <c r="CS7" s="24">
        <v>54.73</v>
      </c>
      <c r="CT7" s="24">
        <v>56.29</v>
      </c>
      <c r="CU7" s="24">
        <v>59.69</v>
      </c>
      <c r="CV7" s="24">
        <v>60.64</v>
      </c>
      <c r="CW7" s="24">
        <v>45.78</v>
      </c>
      <c r="CX7" s="24">
        <v>100</v>
      </c>
      <c r="CY7" s="24">
        <v>100</v>
      </c>
      <c r="CZ7" s="24">
        <v>100</v>
      </c>
      <c r="DA7" s="24">
        <v>100</v>
      </c>
      <c r="DB7" s="24">
        <v>100</v>
      </c>
      <c r="DC7" s="24">
        <v>57.74</v>
      </c>
      <c r="DD7" s="24">
        <v>54.72</v>
      </c>
      <c r="DE7" s="24">
        <v>54.06</v>
      </c>
      <c r="DF7" s="24">
        <v>67.73</v>
      </c>
      <c r="DG7" s="24">
        <v>72.97</v>
      </c>
      <c r="DH7" s="24">
        <v>81.819999999999993</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2024-02-20T06:02:54Z</cp:lastPrinted>
  <dcterms:created xsi:type="dcterms:W3CDTF">2023-12-12T03:01:52Z</dcterms:created>
  <dcterms:modified xsi:type="dcterms:W3CDTF">2024-02-20T06:02:56Z</dcterms:modified>
  <cp:category/>
</cp:coreProperties>
</file>