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F:\20141201buckup\A上下水道data2019～\公営企業\R4年度公営企業経営比較分析表\DLdata\"/>
    </mc:Choice>
  </mc:AlternateContent>
  <xr:revisionPtr revIDLastSave="0" documentId="13_ncr:1_{C7D31483-6158-4C71-AA03-9A37197ABAF9}" xr6:coauthVersionLast="44" xr6:coauthVersionMax="44" xr10:uidLastSave="{00000000-0000-0000-0000-000000000000}"/>
  <workbookProtection workbookAlgorithmName="SHA-512" workbookHashValue="gluiPdBAyUbyZ0tkUcZiN8LcTCVD9Ps/mAqQqqCyCqNtRuHarbT7pF5wKFGfMrbo0cyDzzknXpdbw0x0rqyCVw==" workbookSaltValue="4mvQL9hzN2glwvDaSA9wcg==" workbookSpinCount="100000" lockStructure="1"/>
  <bookViews>
    <workbookView xWindow="345" yWindow="345" windowWidth="13680" windowHeight="730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BB10" i="4"/>
  <c r="AL10" i="4"/>
  <c r="W10" i="4"/>
  <c r="AD8" i="4"/>
  <c r="W8" i="4"/>
  <c r="B8" i="4"/>
  <c r="B6" i="4"/>
</calcChain>
</file>

<file path=xl/sharedStrings.xml><?xml version="1.0" encoding="utf-8"?>
<sst xmlns="http://schemas.openxmlformats.org/spreadsheetml/2006/main" count="247" uniqueCount="120">
  <si>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</si>
  <si>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</si>
  <si>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</si>
  <si>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</si>
  <si>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</si>
  <si>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</si>
  <si>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</si>
  <si>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</si>
  <si>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</si>
  <si>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</si>
  <si>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</si>
  <si>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</si>
  <si>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</si>
  <si>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</si>
  <si>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</si>
  <si>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</si>
  <si>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</si>
  <si>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</si>
  <si>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</si>
  <si>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</si>
  <si>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</si>
  <si>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</si>
  <si>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</si>
  <si>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</si>
  <si>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</si>
  <si>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</si>
  <si>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</si>
  <si>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</si>
  <si>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</si>
  <si>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</si>
  <si>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</si>
  <si>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</si>
  <si>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</si>
  <si>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</si>
  <si>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</si>
  <si>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</si>
  <si>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</si>
  <si>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</si>
  <si>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</si>
  <si>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</si>
  <si>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</si>
  <si>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</si>
  <si>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</si>
  <si>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</si>
  <si>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</si>
  <si>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</si>
  <si>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</si>
  <si>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</si>
  <si>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</si>
  <si>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</si>
  <si>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</si>
  <si>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</si>
  <si>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</si>
  <si>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</si>
  <si>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</si>
  <si>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</si>
  <si>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</si>
  <si>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</si>
  <si>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</si>
  <si>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</si>
  <si>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</si>
  <si>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</si>
  <si>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</si>
  <si>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</si>
  <si>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</si>
  <si>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</si>
  <si>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</si>
  <si>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</si>
  <si>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</si>
  <si>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</si>
  <si>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</si>
  <si>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</si>
  <si>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</si>
  <si>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</si>
  <si>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</si>
  <si>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</si>
  <si>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</si>
  <si>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</si>
  <si>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</si>
  <si>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</si>
  <si>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</si>
  <si>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</si>
  <si>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</si>
  <si>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</si>
  <si>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</si>
  <si>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</si>
  <si>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</si>
  <si>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</si>
  <si>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</si>
  <si>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</si>
  <si>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</si>
  <si>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</si>
  <si>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</si>
  <si>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</si>
  <si>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</si>
  <si>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</si>
  <si>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</si>
  <si>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</si>
  <si>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長野原町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</si>
  <si>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</si>
  <si>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</si>
  <si>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</si>
  <si>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</si>
  <si>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</si>
  <si>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</si>
  <si>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</si>
  <si>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</si>
  <si>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</si>
  <si>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</si>
  <si>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</si>
  <si>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</si>
  <si>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</si>
  <si>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</si>
  <si>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</si>
  <si>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</si>
  <si>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</si>
  <si>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</si>
  <si>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平成21年の供用開始後13年経過し、比較的老朽度は低い設備ですが、部品交換等軽微な修繕の発生が予想されます。</t>
    <rPh sb="0" eb="2">
      <t>ヘイセイ</t>
    </rPh>
    <rPh sb="4" eb="5">
      <t>ネン</t>
    </rPh>
    <rPh sb="6" eb="8">
      <t>キョウヨウ</t>
    </rPh>
    <rPh sb="8" eb="10">
      <t>カイシ</t>
    </rPh>
    <rPh sb="10" eb="11">
      <t>ゴ</t>
    </rPh>
    <rPh sb="13" eb="14">
      <t>ネン</t>
    </rPh>
    <rPh sb="14" eb="16">
      <t>ケイカ</t>
    </rPh>
    <rPh sb="18" eb="21">
      <t>ヒカクテキ</t>
    </rPh>
    <rPh sb="21" eb="23">
      <t>ロウキュウ</t>
    </rPh>
    <rPh sb="23" eb="24">
      <t>ド</t>
    </rPh>
    <rPh sb="25" eb="26">
      <t>ヒク</t>
    </rPh>
    <rPh sb="27" eb="29">
      <t>セツビ</t>
    </rPh>
    <rPh sb="33" eb="35">
      <t>ブヒン</t>
    </rPh>
    <rPh sb="35" eb="37">
      <t>コウカン</t>
    </rPh>
    <rPh sb="37" eb="38">
      <t>トウ</t>
    </rPh>
    <rPh sb="38" eb="40">
      <t>ケイビ</t>
    </rPh>
    <rPh sb="41" eb="43">
      <t>シュウゼン</t>
    </rPh>
    <rPh sb="44" eb="46">
      <t>ハッセイ</t>
    </rPh>
    <rPh sb="47" eb="49">
      <t>ヨソウ</t>
    </rPh>
    <phoneticPr fontId="4"/>
  </si>
  <si>
    <t>適正な維持管理を行い設備への負荷を軽減させ、維持管理コストを抑えつつ、将来を見据えた使用料の検証が必要と思われます。今後も法適化移行の課題整理等を行うとともに、移行後の中長期的な計画や経営戦略の見直しに向けた取り組みが必要です。</t>
    <rPh sb="0" eb="2">
      <t>テキセイ</t>
    </rPh>
    <rPh sb="3" eb="5">
      <t>イジ</t>
    </rPh>
    <rPh sb="5" eb="7">
      <t>カンリ</t>
    </rPh>
    <rPh sb="8" eb="9">
      <t>オコナ</t>
    </rPh>
    <rPh sb="10" eb="12">
      <t>セツビ</t>
    </rPh>
    <rPh sb="14" eb="16">
      <t>フカ</t>
    </rPh>
    <rPh sb="17" eb="19">
      <t>ケイゲン</t>
    </rPh>
    <rPh sb="22" eb="24">
      <t>イジ</t>
    </rPh>
    <rPh sb="24" eb="26">
      <t>カンリ</t>
    </rPh>
    <rPh sb="30" eb="31">
      <t>オサ</t>
    </rPh>
    <rPh sb="35" eb="37">
      <t>ショウライ</t>
    </rPh>
    <rPh sb="38" eb="40">
      <t>ミス</t>
    </rPh>
    <rPh sb="42" eb="45">
      <t>シヨウリョウ</t>
    </rPh>
    <rPh sb="46" eb="48">
      <t>ケンショウ</t>
    </rPh>
    <rPh sb="49" eb="51">
      <t>ヒツヨウ</t>
    </rPh>
    <rPh sb="52" eb="53">
      <t>オモ</t>
    </rPh>
    <rPh sb="84" eb="88">
      <t>チュウチョウキテキ</t>
    </rPh>
    <rPh sb="89" eb="91">
      <t>ケイカク</t>
    </rPh>
    <rPh sb="92" eb="94">
      <t>ケイエイ</t>
    </rPh>
    <rPh sb="94" eb="96">
      <t>センリャク</t>
    </rPh>
    <rPh sb="97" eb="99">
      <t>ミナオ</t>
    </rPh>
    <rPh sb="109" eb="111">
      <t>ヒツヨウ</t>
    </rPh>
    <phoneticPr fontId="4"/>
  </si>
  <si>
    <t>収益的収支比率は94.87%となっており、使用料・前年度繰越金・一般会計繰入金で賄っています。④企業債残高はありませんが、使用料で賄えない部分を一般会計からの繰入金で補填して事業を実施している状況です。⑤経費回収率⑥汚水処理原価とも類似団体平均値を下回っていますが、使用料金の適正度の他、将来推計の検討等の取組が必要です。⑦施設利用率は、類似団体平均値を下回り、増加傾向にも無いことから、人口減少等に伴い処理水量にも影響しているためと思われます。</t>
    <rPh sb="0" eb="3">
      <t>シュウエキテキ</t>
    </rPh>
    <rPh sb="3" eb="5">
      <t>シュウシ</t>
    </rPh>
    <rPh sb="5" eb="7">
      <t>ヒリツ</t>
    </rPh>
    <rPh sb="21" eb="24">
      <t>シヨウリョウ</t>
    </rPh>
    <rPh sb="25" eb="28">
      <t>ゼンネンド</t>
    </rPh>
    <rPh sb="28" eb="30">
      <t>クリコシ</t>
    </rPh>
    <rPh sb="30" eb="31">
      <t>キン</t>
    </rPh>
    <rPh sb="32" eb="34">
      <t>イッパン</t>
    </rPh>
    <rPh sb="34" eb="36">
      <t>カイケイ</t>
    </rPh>
    <rPh sb="36" eb="38">
      <t>クリイレ</t>
    </rPh>
    <rPh sb="38" eb="39">
      <t>キン</t>
    </rPh>
    <rPh sb="40" eb="41">
      <t>マカナ</t>
    </rPh>
    <rPh sb="48" eb="50">
      <t>キギョウ</t>
    </rPh>
    <rPh sb="50" eb="51">
      <t>サイ</t>
    </rPh>
    <rPh sb="51" eb="53">
      <t>ザンダカ</t>
    </rPh>
    <rPh sb="61" eb="64">
      <t>シヨウリョウ</t>
    </rPh>
    <rPh sb="65" eb="66">
      <t>マカナ</t>
    </rPh>
    <rPh sb="69" eb="71">
      <t>ブブン</t>
    </rPh>
    <rPh sb="72" eb="74">
      <t>イッパン</t>
    </rPh>
    <rPh sb="74" eb="76">
      <t>カイケイ</t>
    </rPh>
    <rPh sb="79" eb="81">
      <t>クリイレ</t>
    </rPh>
    <rPh sb="81" eb="82">
      <t>キン</t>
    </rPh>
    <rPh sb="83" eb="85">
      <t>ホテン</t>
    </rPh>
    <rPh sb="87" eb="89">
      <t>ジギョウ</t>
    </rPh>
    <rPh sb="90" eb="92">
      <t>ジッシ</t>
    </rPh>
    <rPh sb="96" eb="98">
      <t>ジョウキョウ</t>
    </rPh>
    <rPh sb="102" eb="104">
      <t>ケイヒ</t>
    </rPh>
    <rPh sb="104" eb="106">
      <t>カイシュウ</t>
    </rPh>
    <rPh sb="106" eb="107">
      <t>リツ</t>
    </rPh>
    <rPh sb="108" eb="110">
      <t>オスイ</t>
    </rPh>
    <rPh sb="110" eb="112">
      <t>ショリ</t>
    </rPh>
    <rPh sb="112" eb="114">
      <t>ゲンカ</t>
    </rPh>
    <rPh sb="116" eb="118">
      <t>ルイジ</t>
    </rPh>
    <rPh sb="118" eb="120">
      <t>ダンタイ</t>
    </rPh>
    <rPh sb="120" eb="123">
      <t>ヘイキンチ</t>
    </rPh>
    <rPh sb="124" eb="126">
      <t>シタマワ</t>
    </rPh>
    <rPh sb="133" eb="136">
      <t>シヨウリョウ</t>
    </rPh>
    <rPh sb="136" eb="137">
      <t>キン</t>
    </rPh>
    <rPh sb="138" eb="140">
      <t>テキセイ</t>
    </rPh>
    <rPh sb="140" eb="141">
      <t>ド</t>
    </rPh>
    <rPh sb="142" eb="143">
      <t>ホカ</t>
    </rPh>
    <rPh sb="144" eb="146">
      <t>ショウライ</t>
    </rPh>
    <rPh sb="146" eb="148">
      <t>スイケイ</t>
    </rPh>
    <rPh sb="149" eb="151">
      <t>ケントウ</t>
    </rPh>
    <rPh sb="151" eb="152">
      <t>トウ</t>
    </rPh>
    <rPh sb="153" eb="155">
      <t>トリクミ</t>
    </rPh>
    <rPh sb="156" eb="158">
      <t>ヒツヨウ</t>
    </rPh>
    <rPh sb="162" eb="164">
      <t>シセツ</t>
    </rPh>
    <rPh sb="164" eb="166">
      <t>リヨウ</t>
    </rPh>
    <rPh sb="166" eb="167">
      <t>リツ</t>
    </rPh>
    <rPh sb="169" eb="171">
      <t>ルイジ</t>
    </rPh>
    <rPh sb="171" eb="173">
      <t>ダンタイ</t>
    </rPh>
    <rPh sb="173" eb="176">
      <t>ヘイキンチ</t>
    </rPh>
    <rPh sb="177" eb="178">
      <t>シタ</t>
    </rPh>
    <rPh sb="178" eb="179">
      <t>マワ</t>
    </rPh>
    <rPh sb="181" eb="183">
      <t>ゾウカ</t>
    </rPh>
    <rPh sb="183" eb="185">
      <t>ケイコウ</t>
    </rPh>
    <rPh sb="187" eb="188">
      <t>ナ</t>
    </rPh>
    <rPh sb="194" eb="196">
      <t>ジンコウ</t>
    </rPh>
    <rPh sb="196" eb="198">
      <t>ゲンショウ</t>
    </rPh>
    <rPh sb="198" eb="199">
      <t>トウ</t>
    </rPh>
    <rPh sb="200" eb="201">
      <t>トモナ</t>
    </rPh>
    <rPh sb="202" eb="204">
      <t>ショリ</t>
    </rPh>
    <rPh sb="204" eb="206">
      <t>スイリョウ</t>
    </rPh>
    <rPh sb="208" eb="210">
      <t>エイキョウ</t>
    </rPh>
    <rPh sb="217" eb="218">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</si>
</sst>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4E-4CE7-B88C-8232A2DEA5B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74E-4CE7-B88C-8232A2DEA5B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50.98</c:v>
                </c:pt>
                <c:pt idx="1">
                  <c:v>50</c:v>
                </c:pt>
                <c:pt idx="2">
                  <c:v>53.92</c:v>
                </c:pt>
                <c:pt idx="3">
                  <c:v>50.98</c:v>
                </c:pt>
                <c:pt idx="4">
                  <c:v>48.04</c:v>
                </c:pt>
              </c:numCache>
            </c:numRef>
          </c:val>
          <c:extLst>
            <c:ext xmlns:c16="http://schemas.microsoft.com/office/drawing/2014/chart" uri="{C3380CC4-5D6E-409C-BE32-E72D297353CC}">
              <c16:uniqueId val="{00000000-955E-4B93-8CCE-FBBE4915D66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56.76</c:v>
                </c:pt>
              </c:numCache>
            </c:numRef>
          </c:val>
          <c:smooth val="0"/>
          <c:extLst>
            <c:ext xmlns:c16="http://schemas.microsoft.com/office/drawing/2014/chart" uri="{C3380CC4-5D6E-409C-BE32-E72D297353CC}">
              <c16:uniqueId val="{00000001-955E-4B93-8CCE-FBBE4915D66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B48-4A7F-89D2-45D8C91B92D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66.88</c:v>
                </c:pt>
              </c:numCache>
            </c:numRef>
          </c:val>
          <c:smooth val="0"/>
          <c:extLst>
            <c:ext xmlns:c16="http://schemas.microsoft.com/office/drawing/2014/chart" uri="{C3380CC4-5D6E-409C-BE32-E72D297353CC}">
              <c16:uniqueId val="{00000001-2B48-4A7F-89D2-45D8C91B92D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98.27</c:v>
                </c:pt>
                <c:pt idx="1">
                  <c:v>104.14</c:v>
                </c:pt>
                <c:pt idx="2">
                  <c:v>98.73</c:v>
                </c:pt>
                <c:pt idx="3">
                  <c:v>95.45</c:v>
                </c:pt>
                <c:pt idx="4">
                  <c:v>94.87</c:v>
                </c:pt>
              </c:numCache>
            </c:numRef>
          </c:val>
          <c:extLst>
            <c:ext xmlns:c16="http://schemas.microsoft.com/office/drawing/2014/chart" uri="{C3380CC4-5D6E-409C-BE32-E72D297353CC}">
              <c16:uniqueId val="{00000000-4DAA-408F-B8F6-7022A671C29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AA-408F-B8F6-7022A671C29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0D-455B-ADB0-C8D4AEF3AB5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0D-455B-ADB0-C8D4AEF3AB5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BF-4EE9-8555-910CA04597F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BF-4EE9-8555-910CA04597F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51-4CFA-9AB2-EA19A784FF3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51-4CFA-9AB2-EA19A784FF3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66-4A94-A92C-5D4A54FAB85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66-4A94-A92C-5D4A54FAB85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10-4EF7-BE58-7E40FA0BFE1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397.03</c:v>
                </c:pt>
              </c:numCache>
            </c:numRef>
          </c:val>
          <c:smooth val="0"/>
          <c:extLst>
            <c:ext xmlns:c16="http://schemas.microsoft.com/office/drawing/2014/chart" uri="{C3380CC4-5D6E-409C-BE32-E72D297353CC}">
              <c16:uniqueId val="{00000001-7210-4EF7-BE58-7E40FA0BFE1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49.52</c:v>
                </c:pt>
                <c:pt idx="1">
                  <c:v>47.78</c:v>
                </c:pt>
                <c:pt idx="2">
                  <c:v>50.14</c:v>
                </c:pt>
                <c:pt idx="3">
                  <c:v>44.97</c:v>
                </c:pt>
                <c:pt idx="4">
                  <c:v>43.36</c:v>
                </c:pt>
              </c:numCache>
            </c:numRef>
          </c:val>
          <c:extLst>
            <c:ext xmlns:c16="http://schemas.microsoft.com/office/drawing/2014/chart" uri="{C3380CC4-5D6E-409C-BE32-E72D297353CC}">
              <c16:uniqueId val="{00000000-9993-4DD6-BE2B-E2F41B1ABCA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46.58</c:v>
                </c:pt>
              </c:numCache>
            </c:numRef>
          </c:val>
          <c:smooth val="0"/>
          <c:extLst>
            <c:ext xmlns:c16="http://schemas.microsoft.com/office/drawing/2014/chart" uri="{C3380CC4-5D6E-409C-BE32-E72D297353CC}">
              <c16:uniqueId val="{00000001-9993-4DD6-BE2B-E2F41B1ABCA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239.05</c:v>
                </c:pt>
                <c:pt idx="1">
                  <c:v>250.78</c:v>
                </c:pt>
                <c:pt idx="2">
                  <c:v>243.88</c:v>
                </c:pt>
                <c:pt idx="3">
                  <c:v>263.91000000000003</c:v>
                </c:pt>
                <c:pt idx="4">
                  <c:v>285.91000000000003</c:v>
                </c:pt>
              </c:numCache>
            </c:numRef>
          </c:val>
          <c:extLst>
            <c:ext xmlns:c16="http://schemas.microsoft.com/office/drawing/2014/chart" uri="{C3380CC4-5D6E-409C-BE32-E72D297353CC}">
              <c16:uniqueId val="{00000000-CF8D-434F-A76C-2F8A4BD77AD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311.73</c:v>
                </c:pt>
              </c:numCache>
            </c:numRef>
          </c:val>
          <c:smooth val="0"/>
          <c:extLst>
            <c:ext xmlns:c16="http://schemas.microsoft.com/office/drawing/2014/chart" uri="{C3380CC4-5D6E-409C-BE32-E72D297353CC}">
              <c16:uniqueId val="{00000001-CF8D-434F-A76C-2F8A4BD77AD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長野原町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K3</v>
      </c>
      <c r="X8" s="35"/>
      <c r="Y8" s="35"/>
      <c r="Z8" s="35"/>
      <c r="AA8" s="35"/>
      <c r="AB8" s="35"/>
      <c r="AC8" s="35"/>
      <c r="AD8" s="36" t="str">
        <f>データ!$M$6</f>
        <v>非設置</v>
      </c>
      <c r="AE8" s="36"/>
      <c r="AF8" s="36"/>
      <c r="AG8" s="36"/>
      <c r="AH8" s="36"/>
      <c r="AI8" s="36"/>
      <c r="AJ8" s="36"/>
      <c r="AK8" s="3"/>
      <c r="AL8" s="37">
        <f>データ!S6</f>
        <v>5326</v>
      </c>
      <c r="AM8" s="37"/>
      <c r="AN8" s="37"/>
      <c r="AO8" s="37"/>
      <c r="AP8" s="37"/>
      <c r="AQ8" s="37"/>
      <c r="AR8" s="37"/>
      <c r="AS8" s="37"/>
      <c r="AT8" s="38">
        <f>データ!T6</f>
        <v>133.85</v>
      </c>
      <c r="AU8" s="38"/>
      <c r="AV8" s="38"/>
      <c r="AW8" s="38"/>
      <c r="AX8" s="38"/>
      <c r="AY8" s="38"/>
      <c r="AZ8" s="38"/>
      <c r="BA8" s="38"/>
      <c r="BB8" s="38">
        <f>データ!U6</f>
        <v>39.79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3.23</v>
      </c>
      <c r="Q10" s="38"/>
      <c r="R10" s="38"/>
      <c r="S10" s="38"/>
      <c r="T10" s="38"/>
      <c r="U10" s="38"/>
      <c r="V10" s="38"/>
      <c r="W10" s="38">
        <f>データ!Q6</f>
        <v>100</v>
      </c>
      <c r="X10" s="38"/>
      <c r="Y10" s="38"/>
      <c r="Z10" s="38"/>
      <c r="AA10" s="38"/>
      <c r="AB10" s="38"/>
      <c r="AC10" s="38"/>
      <c r="AD10" s="37">
        <f>データ!R6</f>
        <v>2200</v>
      </c>
      <c r="AE10" s="37"/>
      <c r="AF10" s="37"/>
      <c r="AG10" s="37"/>
      <c r="AH10" s="37"/>
      <c r="AI10" s="37"/>
      <c r="AJ10" s="37"/>
      <c r="AK10" s="2"/>
      <c r="AL10" s="37">
        <f>データ!V6</f>
        <v>170</v>
      </c>
      <c r="AM10" s="37"/>
      <c r="AN10" s="37"/>
      <c r="AO10" s="37"/>
      <c r="AP10" s="37"/>
      <c r="AQ10" s="37"/>
      <c r="AR10" s="37"/>
      <c r="AS10" s="37"/>
      <c r="AT10" s="38">
        <f>データ!W6</f>
        <v>117.5</v>
      </c>
      <c r="AU10" s="38"/>
      <c r="AV10" s="38"/>
      <c r="AW10" s="38"/>
      <c r="AX10" s="38"/>
      <c r="AY10" s="38"/>
      <c r="AZ10" s="38"/>
      <c r="BA10" s="38"/>
      <c r="BB10" s="38">
        <f>データ!X6</f>
        <v>1.45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Af6yZBxsoGiFOSpsQAV1wJl46S8pj1P/MlDMZ9HJ4iahL4+xLJjVpSI90yWb81fbaVoUXIBDytoRbbyROTXJlA==" saltValue="MqDLyXnYIoKASIVMVUD4s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5546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104248</v>
      </c>
      <c r="D6" s="19">
        <f t="shared" si="3"/>
        <v>47</v>
      </c>
      <c r="E6" s="19">
        <f t="shared" si="3"/>
        <v>18</v>
      </c>
      <c r="F6" s="19">
        <f t="shared" si="3"/>
        <v>0</v>
      </c>
      <c r="G6" s="19">
        <f t="shared" si="3"/>
        <v>0</v>
      </c>
      <c r="H6" s="19" t="str">
        <f t="shared" si="3"/>
        <v>群馬県　長野原町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3.23</v>
      </c>
      <c r="Q6" s="20">
        <f t="shared" si="3"/>
        <v>100</v>
      </c>
      <c r="R6" s="20">
        <f t="shared" si="3"/>
        <v>2200</v>
      </c>
      <c r="S6" s="20">
        <f t="shared" si="3"/>
        <v>5326</v>
      </c>
      <c r="T6" s="20">
        <f t="shared" si="3"/>
        <v>133.85</v>
      </c>
      <c r="U6" s="20">
        <f t="shared" si="3"/>
        <v>39.79</v>
      </c>
      <c r="V6" s="20">
        <f t="shared" si="3"/>
        <v>170</v>
      </c>
      <c r="W6" s="20">
        <f t="shared" si="3"/>
        <v>117.5</v>
      </c>
      <c r="X6" s="20">
        <f t="shared" si="3"/>
        <v>1.45</v>
      </c>
      <c r="Y6" s="21">
        <f>IF(Y7="",NA(),Y7)</f>
        <v>98.27</v>
      </c>
      <c r="Z6" s="21">
        <f t="shared" ref="Z6:AH6" si="4">IF(Z7="",NA(),Z7)</f>
        <v>104.14</v>
      </c>
      <c r="AA6" s="21">
        <f t="shared" si="4"/>
        <v>98.73</v>
      </c>
      <c r="AB6" s="21">
        <f t="shared" si="4"/>
        <v>95.45</v>
      </c>
      <c r="AC6" s="21">
        <f t="shared" si="4"/>
        <v>94.87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386.46</v>
      </c>
      <c r="BL6" s="21">
        <f t="shared" si="7"/>
        <v>421.25</v>
      </c>
      <c r="BM6" s="21">
        <f t="shared" si="7"/>
        <v>398.42</v>
      </c>
      <c r="BN6" s="21">
        <f t="shared" si="7"/>
        <v>393.35</v>
      </c>
      <c r="BO6" s="21">
        <f t="shared" si="7"/>
        <v>397.03</v>
      </c>
      <c r="BP6" s="20" t="str">
        <f>IF(BP7="","",IF(BP7="-","【-】","【"&amp;SUBSTITUTE(TEXT(BP7,"#,##0.00"),"-","△")&amp;"】"))</f>
        <v>【307.39】</v>
      </c>
      <c r="BQ6" s="21">
        <f>IF(BQ7="",NA(),BQ7)</f>
        <v>49.52</v>
      </c>
      <c r="BR6" s="21">
        <f t="shared" ref="BR6:BZ6" si="8">IF(BR7="",NA(),BR7)</f>
        <v>47.78</v>
      </c>
      <c r="BS6" s="21">
        <f t="shared" si="8"/>
        <v>50.14</v>
      </c>
      <c r="BT6" s="21">
        <f t="shared" si="8"/>
        <v>44.97</v>
      </c>
      <c r="BU6" s="21">
        <f t="shared" si="8"/>
        <v>43.36</v>
      </c>
      <c r="BV6" s="21">
        <f t="shared" si="8"/>
        <v>55.85</v>
      </c>
      <c r="BW6" s="21">
        <f t="shared" si="8"/>
        <v>53.23</v>
      </c>
      <c r="BX6" s="21">
        <f t="shared" si="8"/>
        <v>50.7</v>
      </c>
      <c r="BY6" s="21">
        <f t="shared" si="8"/>
        <v>48.13</v>
      </c>
      <c r="BZ6" s="21">
        <f t="shared" si="8"/>
        <v>46.58</v>
      </c>
      <c r="CA6" s="20" t="str">
        <f>IF(CA7="","",IF(CA7="-","【-】","【"&amp;SUBSTITUTE(TEXT(CA7,"#,##0.00"),"-","△")&amp;"】"))</f>
        <v>【57.03】</v>
      </c>
      <c r="CB6" s="21">
        <f>IF(CB7="",NA(),CB7)</f>
        <v>239.05</v>
      </c>
      <c r="CC6" s="21">
        <f t="shared" ref="CC6:CK6" si="9">IF(CC7="",NA(),CC7)</f>
        <v>250.78</v>
      </c>
      <c r="CD6" s="21">
        <f t="shared" si="9"/>
        <v>243.88</v>
      </c>
      <c r="CE6" s="21">
        <f t="shared" si="9"/>
        <v>263.91000000000003</v>
      </c>
      <c r="CF6" s="21">
        <f t="shared" si="9"/>
        <v>285.91000000000003</v>
      </c>
      <c r="CG6" s="21">
        <f t="shared" si="9"/>
        <v>287.91000000000003</v>
      </c>
      <c r="CH6" s="21">
        <f t="shared" si="9"/>
        <v>283.3</v>
      </c>
      <c r="CI6" s="21">
        <f t="shared" si="9"/>
        <v>289.81</v>
      </c>
      <c r="CJ6" s="21">
        <f t="shared" si="9"/>
        <v>301.54000000000002</v>
      </c>
      <c r="CK6" s="21">
        <f t="shared" si="9"/>
        <v>311.73</v>
      </c>
      <c r="CL6" s="20" t="str">
        <f>IF(CL7="","",IF(CL7="-","【-】","【"&amp;SUBSTITUTE(TEXT(CL7,"#,##0.00"),"-","△")&amp;"】"))</f>
        <v>【294.83】</v>
      </c>
      <c r="CM6" s="21">
        <f>IF(CM7="",NA(),CM7)</f>
        <v>50.98</v>
      </c>
      <c r="CN6" s="21">
        <f t="shared" ref="CN6:CV6" si="10">IF(CN7="",NA(),CN7)</f>
        <v>50</v>
      </c>
      <c r="CO6" s="21">
        <f t="shared" si="10"/>
        <v>53.92</v>
      </c>
      <c r="CP6" s="21">
        <f t="shared" si="10"/>
        <v>50.98</v>
      </c>
      <c r="CQ6" s="21">
        <f t="shared" si="10"/>
        <v>48.04</v>
      </c>
      <c r="CR6" s="21">
        <f t="shared" si="10"/>
        <v>54.93</v>
      </c>
      <c r="CS6" s="21">
        <f t="shared" si="10"/>
        <v>55.96</v>
      </c>
      <c r="CT6" s="21">
        <f t="shared" si="10"/>
        <v>56.45</v>
      </c>
      <c r="CU6" s="21">
        <f t="shared" si="10"/>
        <v>58.26</v>
      </c>
      <c r="CV6" s="21">
        <f t="shared" si="10"/>
        <v>56.76</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54.99</v>
      </c>
      <c r="DF6" s="21">
        <f t="shared" si="11"/>
        <v>66.430000000000007</v>
      </c>
      <c r="DG6" s="21">
        <f t="shared" si="11"/>
        <v>66.88</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104248</v>
      </c>
      <c r="D7" s="23">
        <v>47</v>
      </c>
      <c r="E7" s="23">
        <v>18</v>
      </c>
      <c r="F7" s="23">
        <v>0</v>
      </c>
      <c r="G7" s="23">
        <v>0</v>
      </c>
      <c r="H7" s="23" t="s">
        <v>98</v>
      </c>
      <c r="I7" s="23" t="s">
        <v>99</v>
      </c>
      <c r="J7" s="23" t="s">
        <v>100</v>
      </c>
      <c r="K7" s="23" t="s">
        <v>101</v>
      </c>
      <c r="L7" s="23" t="s">
        <v>102</v>
      </c>
      <c r="M7" s="23" t="s">
        <v>103</v>
      </c>
      <c r="N7" s="24" t="s">
        <v>104</v>
      </c>
      <c r="O7" s="24" t="s">
        <v>105</v>
      </c>
      <c r="P7" s="24">
        <v>3.23</v>
      </c>
      <c r="Q7" s="24">
        <v>100</v>
      </c>
      <c r="R7" s="24">
        <v>2200</v>
      </c>
      <c r="S7" s="24">
        <v>5326</v>
      </c>
      <c r="T7" s="24">
        <v>133.85</v>
      </c>
      <c r="U7" s="24">
        <v>39.79</v>
      </c>
      <c r="V7" s="24">
        <v>170</v>
      </c>
      <c r="W7" s="24">
        <v>117.5</v>
      </c>
      <c r="X7" s="24">
        <v>1.45</v>
      </c>
      <c r="Y7" s="24">
        <v>98.27</v>
      </c>
      <c r="Z7" s="24">
        <v>104.14</v>
      </c>
      <c r="AA7" s="24">
        <v>98.73</v>
      </c>
      <c r="AB7" s="24">
        <v>95.45</v>
      </c>
      <c r="AC7" s="24">
        <v>94.87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386.46</v>
      </c>
      <c r="BL7" s="24">
        <v>421.25</v>
      </c>
      <c r="BM7" s="24">
        <v>398.42</v>
      </c>
      <c r="BN7" s="24">
        <v>393.35</v>
      </c>
      <c r="BO7" s="24">
        <v>397.03</v>
      </c>
      <c r="BP7" s="24">
        <v>307.39</v>
      </c>
      <c r="BQ7" s="24">
        <v>49.52</v>
      </c>
      <c r="BR7" s="24">
        <v>47.78</v>
      </c>
      <c r="BS7" s="24">
        <v>50.14</v>
      </c>
      <c r="BT7" s="24">
        <v>44.97</v>
      </c>
      <c r="BU7" s="24">
        <v>43.36</v>
      </c>
      <c r="BV7" s="24">
        <v>55.85</v>
      </c>
      <c r="BW7" s="24">
        <v>53.23</v>
      </c>
      <c r="BX7" s="24">
        <v>50.7</v>
      </c>
      <c r="BY7" s="24">
        <v>48.13</v>
      </c>
      <c r="BZ7" s="24">
        <v>46.58</v>
      </c>
      <c r="CA7" s="24">
        <v>57.03</v>
      </c>
      <c r="CB7" s="24">
        <v>239.05</v>
      </c>
      <c r="CC7" s="24">
        <v>250.78</v>
      </c>
      <c r="CD7" s="24">
        <v>243.88</v>
      </c>
      <c r="CE7" s="24">
        <v>263.91000000000003</v>
      </c>
      <c r="CF7" s="24">
        <v>285.91000000000003</v>
      </c>
      <c r="CG7" s="24">
        <v>287.91000000000003</v>
      </c>
      <c r="CH7" s="24">
        <v>283.3</v>
      </c>
      <c r="CI7" s="24">
        <v>289.81</v>
      </c>
      <c r="CJ7" s="24">
        <v>301.54000000000002</v>
      </c>
      <c r="CK7" s="24">
        <v>311.73</v>
      </c>
      <c r="CL7" s="24">
        <v>294.83</v>
      </c>
      <c r="CM7" s="24">
        <v>50.98</v>
      </c>
      <c r="CN7" s="24">
        <v>50</v>
      </c>
      <c r="CO7" s="24">
        <v>53.92</v>
      </c>
      <c r="CP7" s="24">
        <v>50.98</v>
      </c>
      <c r="CQ7" s="24">
        <v>48.04</v>
      </c>
      <c r="CR7" s="24">
        <v>54.93</v>
      </c>
      <c r="CS7" s="24">
        <v>55.96</v>
      </c>
      <c r="CT7" s="24">
        <v>56.45</v>
      </c>
      <c r="CU7" s="24">
        <v>58.26</v>
      </c>
      <c r="CV7" s="24">
        <v>56.76</v>
      </c>
      <c r="CW7" s="24">
        <v>84.27</v>
      </c>
      <c r="CX7" s="24">
        <v>100</v>
      </c>
      <c r="CY7" s="24">
        <v>100</v>
      </c>
      <c r="CZ7" s="24">
        <v>100</v>
      </c>
      <c r="DA7" s="24">
        <v>100</v>
      </c>
      <c r="DB7" s="24">
        <v>100</v>
      </c>
      <c r="DC7" s="24">
        <v>65.569999999999993</v>
      </c>
      <c r="DD7" s="24">
        <v>60.12</v>
      </c>
      <c r="DE7" s="24">
        <v>54.99</v>
      </c>
      <c r="DF7" s="24">
        <v>66.430000000000007</v>
      </c>
      <c r="DG7" s="24">
        <v>66.88</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2024-02-01T01:33:14Z</cp:lastPrinted>
  <dcterms:created xsi:type="dcterms:W3CDTF">2023-12-12T02:59:52Z</dcterms:created>
  <dcterms:modified xsi:type="dcterms:W3CDTF">2024-02-01T01:33:18Z</dcterms:modified>
  <cp:category/>
</cp:coreProperties>
</file>