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4"/>
  <workbookPr/>
  <mc:AlternateContent xmlns:mc="http://schemas.openxmlformats.org/markup-compatibility/2006">
    <mc:Choice Requires="x15">
      <x15ac:absPath xmlns:x15ac="http://schemas.microsoft.com/office/spreadsheetml/2010/11/ac" url="\\10.70.0.41\下水道事業\100 総務経営課\300 経営会計係\022 経営関係調査\060 経営比較分析表\R4\"/>
    </mc:Choice>
  </mc:AlternateContent>
  <xr:revisionPtr revIDLastSave="0" documentId="13_ncr:1_{C2613ABF-04DC-4BC0-ABED-627C958614A9}" xr6:coauthVersionLast="36" xr6:coauthVersionMax="36" xr10:uidLastSave="{00000000-0000-0000-0000-000000000000}"/>
  <workbookProtection workbookAlgorithmName="SHA-512" workbookHashValue="Zk61zKQeJH4myvt/NCaU5JvZ2fRJW7F4LFWy569Bl4D/0KVqSOoqNY8wSAYlW2BuO5MQOL9ZK6nh9We4kb0ORA==" workbookSaltValue="2AEJf9u/IBcC9IxheCnAVA==" workbookSpinCount="100000" lockStructure="1"/>
  <bookViews>
    <workbookView xWindow="0" yWindow="0" windowWidth="15360" windowHeight="7635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AT8" i="4" s="1"/>
  <c r="S6" i="5"/>
  <c r="AL8" i="4" s="1"/>
  <c r="R6" i="5"/>
  <c r="Q6" i="5"/>
  <c r="P6" i="5"/>
  <c r="O6" i="5"/>
  <c r="I10" i="4" s="1"/>
  <c r="N6" i="5"/>
  <c r="B10" i="4" s="1"/>
  <c r="M6" i="5"/>
  <c r="L6" i="5"/>
  <c r="W8" i="4" s="1"/>
  <c r="K6" i="5"/>
  <c r="P8" i="4" s="1"/>
  <c r="J6" i="5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M85" i="4"/>
  <c r="L85" i="4"/>
  <c r="K85" i="4"/>
  <c r="J85" i="4"/>
  <c r="I85" i="4"/>
  <c r="G85" i="4"/>
  <c r="BB10" i="4"/>
  <c r="AT10" i="4"/>
  <c r="AL10" i="4"/>
  <c r="AD10" i="4"/>
  <c r="W10" i="4"/>
  <c r="P10" i="4"/>
  <c r="BB8" i="4"/>
  <c r="AD8" i="4"/>
  <c r="I8" i="4"/>
  <c r="B8" i="4"/>
  <c r="B6" i="4"/>
</calcChain>
</file>

<file path=xl/sharedStrings.xml><?xml version="1.0" encoding="utf-8"?>
<sst xmlns="http://schemas.openxmlformats.org/spreadsheetml/2006/main" count="289" uniqueCount="117">
  <si>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</si>
  <si>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</si>
  <si>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</si>
  <si>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</si>
  <si>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</si>
  <si>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</si>
  <si>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</si>
  <si>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</si>
  <si>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</si>
  <si>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</si>
  <si>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</si>
  <si>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</si>
  <si>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</si>
  <si>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</si>
  <si>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</si>
  <si>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</si>
  <si>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</si>
  <si>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</si>
  <si>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</si>
  <si>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</si>
  <si>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</si>
  <si>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</si>
  <si>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</si>
  <si>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</si>
  <si>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</si>
  <si>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</si>
  <si>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</si>
  <si>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</si>
  <si>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</si>
  <si>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</si>
  <si>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</si>
  <si>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</si>
  <si>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</si>
  <si>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</si>
  <si>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</si>
  <si>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</si>
  <si>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</si>
  <si>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</si>
  <si>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</si>
  <si>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</si>
  <si>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</si>
  <si>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</si>
  <si>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</si>
  <si>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</si>
  <si>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</si>
  <si>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</si>
  <si>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</si>
  <si>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</si>
  <si>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</si>
  <si>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</si>
  <si>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</si>
  <si>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</si>
  <si>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</si>
  <si>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</si>
  <si>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</si>
  <si>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</si>
  <si>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</si>
  <si>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</si>
  <si>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</si>
  <si>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</si>
  <si>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</si>
  <si>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</si>
  <si>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</si>
  <si>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</si>
  <si>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</si>
  <si>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</si>
  <si>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</si>
  <si>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</si>
  <si>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</si>
  <si>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</si>
  <si>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</si>
  <si>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</si>
  <si>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</si>
  <si>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</si>
  <si>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</si>
  <si>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</si>
  <si>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</si>
  <si>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</si>
  <si>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</si>
  <si>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</si>
  <si>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</si>
  <si>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</si>
  <si>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</si>
  <si>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</si>
  <si>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</si>
  <si>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</si>
  <si>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</si>
  <si>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</si>
  <si>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</si>
  <si>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</si>
  <si>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</si>
  <si>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</si>
  <si>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</si>
  <si>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</si>
  <si>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</si>
  <si>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</si>
  <si>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群馬県　渋川市</t>
  </si>
  <si>
    <t>法適用</t>
  </si>
  <si>
    <t>下水道事業</t>
  </si>
  <si>
    <t>特定地域生活排水処理</t>
  </si>
  <si>
    <t>K2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</si>
  <si>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</si>
  <si>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</si>
  <si>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</si>
  <si>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</si>
  <si>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</si>
  <si>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</si>
  <si>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</si>
  <si>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</si>
  <si>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</si>
  <si>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</si>
  <si>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</si>
  <si>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</si>
  <si>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</si>
  <si>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①有形固定資産減価償却率
　類似団体平均値を上回っており、老朽化が進んでいることがわかる。特に、機器設備類の更新が増加しており、維持管理費が増大していることから、計画的な更新が必要となる。
②管渠老朽化率
　老朽化を示す指標はない。
③管渠改善率
　老朽化を示す指標はない。</t>
    <phoneticPr fontId="4"/>
  </si>
  <si>
    <t>　平成18年度に事業着手した合併浄化槽設置事業で、平成29年度に事業完了しており、維持管理のみ実施している。
　生活排水処理施設整備計画策定マニュアル（環境省）によれば、施設の使用実績は、浄化槽躯体は30年～、機器設備類は7～15年程度と記載がある。実際に機器設備類の更新が増加しており、維持管理費が増大している。
　下水道使用料では維持管理費が賄えていないことから、早晩、改定が必要な時期となっている。
人口減少が進む旧村地域（子持・小野上）で実施した事業であり、浄化槽躯体の更新時期までに、事業運営の検討が必要である。</t>
    <phoneticPr fontId="4"/>
  </si>
  <si>
    <t>①経常収支比率
　経常収支比率は100%を上回っているが、営業損失が発生していることから、一般会計繰入金に頼った経営となっている。
　利用者の増加により使用料収入は増加したが、維持管理費の増加により汚水処理費が増加したため、早急に使用料改定等の経営改善を行うことが必要である。
②累積欠損金比率
　欠損金は発生していない。
　使用料収入が増加しているが、汚水処理費も増加傾向にあるので、今後も注意が必要である。
③流動比率
　類似団体平均値や100%を大幅に上回っており、短期債務の支払能力に問題はない。
⑤経費回収率
　類似団体平均値を下回っている。
　年間有収水量の減少により使用料収入が減少、維持管理費は増加傾向であり、一般会計繰入金に依存している。
⑥汚水処理原価
　維持管理費の増加に伴い汚水処理費は増加しており、今後は平均値以上での推移が予想される。
⑦施設利用率
　類似団体平均値を下回っている。
　施設整備が完了していることから、利用者数は増加しているが有収水量は減少傾向にあり、利用促進の働きかけをしても更なる上昇は困難だと予想される。
⑧水洗化率
　類似団体平均値を上回った。
　供用開始区域内に係る未接続人口の見直しを行ったことにより、水洗化率が前年度を上回り、100％となった。</t>
    <rPh sb="1" eb="7">
      <t>ケイジョウシュウシヒリツ</t>
    </rPh>
    <rPh sb="115" eb="118">
      <t>シヨウリョウ</t>
    </rPh>
    <rPh sb="207" eb="209">
      <t>リュウドウ</t>
    </rPh>
    <rPh sb="209" eb="211">
      <t>ヒリツ</t>
    </rPh>
    <rPh sb="278" eb="280">
      <t>ネンカン</t>
    </rPh>
    <rPh sb="280" eb="282">
      <t>ユウシュウ</t>
    </rPh>
    <rPh sb="282" eb="284">
      <t>スイリョウ</t>
    </rPh>
    <rPh sb="285" eb="287">
      <t>ゲンショウ</t>
    </rPh>
    <rPh sb="296" eb="298">
      <t>ゲンショウ</t>
    </rPh>
    <rPh sb="307" eb="309">
      <t>ケイコウ</t>
    </rPh>
    <rPh sb="428" eb="430">
      <t>ゾウカ</t>
    </rPh>
    <rPh sb="500" eb="507">
      <t>キョウヨウカイシクイキナイ</t>
    </rPh>
    <rPh sb="508" eb="509">
      <t>カカ</t>
    </rPh>
    <rPh sb="510" eb="513">
      <t>ミセツゾク</t>
    </rPh>
    <rPh sb="513" eb="515">
      <t>ジンコウ</t>
    </rPh>
    <rPh sb="516" eb="518">
      <t>ミナオ</t>
    </rPh>
    <rPh sb="520" eb="521">
      <t>オコナ</t>
    </rPh>
    <rPh sb="529" eb="532">
      <t>スイセンカ</t>
    </rPh>
    <rPh sb="532" eb="533">
      <t>リツ</t>
    </rPh>
    <rPh sb="534" eb="537">
      <t>ゼンネンド</t>
    </rPh>
    <rPh sb="538" eb="540">
      <t>ウワマワ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</si>
</sst>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.5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4-4716-BC9B-FBF85740A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4-4716-BC9B-FBF85740A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48.57</c:v>
                </c:pt>
                <c:pt idx="3">
                  <c:v>48.57</c:v>
                </c:pt>
                <c:pt idx="4">
                  <c:v>46.19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A6-4FA0-B3C2-57E85A206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56.45</c:v>
                </c:pt>
                <c:pt idx="3">
                  <c:v>56.52</c:v>
                </c:pt>
                <c:pt idx="4">
                  <c:v>88.45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A6-4FA0-B3C2-57E85A206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98.42</c:v>
                </c:pt>
                <c:pt idx="3">
                  <c:v>98.61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DE-49AB-BBE0-0B843E3D7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54.99</c:v>
                </c:pt>
                <c:pt idx="3">
                  <c:v>88.43</c:v>
                </c:pt>
                <c:pt idx="4">
                  <c:v>90.34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DE-49AB-BBE0-0B843E3D7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180.57</c:v>
                </c:pt>
                <c:pt idx="3">
                  <c:v>106.12</c:v>
                </c:pt>
                <c:pt idx="4">
                  <c:v>109.61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71-44E4-A971-15E127858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95.33</c:v>
                </c:pt>
                <c:pt idx="3">
                  <c:v>100.41</c:v>
                </c:pt>
                <c:pt idx="4">
                  <c:v>100.17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1-44E4-A971-15E127858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18.7</c:v>
                </c:pt>
                <c:pt idx="3">
                  <c:v>22.35</c:v>
                </c:pt>
                <c:pt idx="4">
                  <c:v>25.99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C8-4B4D-92D1-06091262F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15.4</c:v>
                </c:pt>
                <c:pt idx="3">
                  <c:v>21.02</c:v>
                </c:pt>
                <c:pt idx="4">
                  <c:v>24.31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C8-4B4D-92D1-06091262F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12-4E6F-B55A-8659F1154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12-4E6F-B55A-8659F1154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D0-4AE7-B89F-BBFAA6478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162.82</c:v>
                </c:pt>
                <c:pt idx="3">
                  <c:v>83.92</c:v>
                </c:pt>
                <c:pt idx="4">
                  <c:v>89.31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D0-4AE7-B89F-BBFAA6478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300.69</c:v>
                </c:pt>
                <c:pt idx="3">
                  <c:v>289.37</c:v>
                </c:pt>
                <c:pt idx="4">
                  <c:v>277.83999999999997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CA-4147-A008-CF8F4BCD2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125.61</c:v>
                </c:pt>
                <c:pt idx="3">
                  <c:v>122.71</c:v>
                </c:pt>
                <c:pt idx="4">
                  <c:v>138.19999999999999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A-4147-A008-CF8F4BCD2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10-4907-A57D-A4FD38C6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398.42</c:v>
                </c:pt>
                <c:pt idx="3">
                  <c:v>294.08999999999997</c:v>
                </c:pt>
                <c:pt idx="4">
                  <c:v>294.08999999999997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0-4907-A57D-A4FD38C6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22.11</c:v>
                </c:pt>
                <c:pt idx="3">
                  <c:v>19.79</c:v>
                </c:pt>
                <c:pt idx="4">
                  <c:v>19.52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77-4681-AE47-FC73AD24C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50.7</c:v>
                </c:pt>
                <c:pt idx="3">
                  <c:v>60</c:v>
                </c:pt>
                <c:pt idx="4">
                  <c:v>59.01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77-4681-AE47-FC73AD24C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345.23</c:v>
                </c:pt>
                <c:pt idx="3">
                  <c:v>384.18</c:v>
                </c:pt>
                <c:pt idx="4">
                  <c:v>389.64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B6-4A76-B6A1-EA031756E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289.81</c:v>
                </c:pt>
                <c:pt idx="3">
                  <c:v>282.70999999999998</c:v>
                </c:pt>
                <c:pt idx="4">
                  <c:v>291.82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B6-4A76-B6A1-EA031756E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【307.39】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【294.83】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H1" zoomScale="90" zoomScaleNormal="90" workbookViewId="0">
      <selection activeCell="BL45" sqref="BL45:BZ4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15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1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0" t="str">
        <f>データ!H6</f>
        <v>群馬県　渋川市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15">
      <c r="A8" s="2"/>
      <c r="B8" s="35" t="str">
        <f>データ!I6</f>
        <v>法適用</v>
      </c>
      <c r="C8" s="35"/>
      <c r="D8" s="35"/>
      <c r="E8" s="35"/>
      <c r="F8" s="35"/>
      <c r="G8" s="35"/>
      <c r="H8" s="35"/>
      <c r="I8" s="35" t="str">
        <f>データ!J6</f>
        <v>下水道事業</v>
      </c>
      <c r="J8" s="35"/>
      <c r="K8" s="35"/>
      <c r="L8" s="35"/>
      <c r="M8" s="35"/>
      <c r="N8" s="35"/>
      <c r="O8" s="35"/>
      <c r="P8" s="35" t="str">
        <f>データ!K6</f>
        <v>特定地域生活排水処理</v>
      </c>
      <c r="Q8" s="35"/>
      <c r="R8" s="35"/>
      <c r="S8" s="35"/>
      <c r="T8" s="35"/>
      <c r="U8" s="35"/>
      <c r="V8" s="35"/>
      <c r="W8" s="35" t="str">
        <f>データ!L6</f>
        <v>K2</v>
      </c>
      <c r="X8" s="35"/>
      <c r="Y8" s="35"/>
      <c r="Z8" s="35"/>
      <c r="AA8" s="35"/>
      <c r="AB8" s="35"/>
      <c r="AC8" s="35"/>
      <c r="AD8" s="36" t="str">
        <f>データ!$M$6</f>
        <v>非設置</v>
      </c>
      <c r="AE8" s="36"/>
      <c r="AF8" s="36"/>
      <c r="AG8" s="36"/>
      <c r="AH8" s="36"/>
      <c r="AI8" s="36"/>
      <c r="AJ8" s="36"/>
      <c r="AK8" s="3"/>
      <c r="AL8" s="37">
        <f>データ!S6</f>
        <v>73968</v>
      </c>
      <c r="AM8" s="37"/>
      <c r="AN8" s="37"/>
      <c r="AO8" s="37"/>
      <c r="AP8" s="37"/>
      <c r="AQ8" s="37"/>
      <c r="AR8" s="37"/>
      <c r="AS8" s="37"/>
      <c r="AT8" s="38">
        <f>データ!T6</f>
        <v>240.27</v>
      </c>
      <c r="AU8" s="38"/>
      <c r="AV8" s="38"/>
      <c r="AW8" s="38"/>
      <c r="AX8" s="38"/>
      <c r="AY8" s="38"/>
      <c r="AZ8" s="38"/>
      <c r="BA8" s="38"/>
      <c r="BB8" s="38">
        <f>データ!U6</f>
        <v>307.85000000000002</v>
      </c>
      <c r="BC8" s="38"/>
      <c r="BD8" s="38"/>
      <c r="BE8" s="38"/>
      <c r="BF8" s="38"/>
      <c r="BG8" s="38"/>
      <c r="BH8" s="38"/>
      <c r="BI8" s="38"/>
      <c r="BJ8" s="3"/>
      <c r="BK8" s="3"/>
      <c r="BL8" s="39" t="s">
        <v>10</v>
      </c>
      <c r="BM8" s="40"/>
      <c r="BN8" s="41" t="s">
        <v>11</v>
      </c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2"/>
    </row>
    <row r="9" spans="1:78" ht="18.75" customHeight="1" x14ac:dyDescent="0.15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38" t="str">
        <f>データ!N6</f>
        <v>-</v>
      </c>
      <c r="C10" s="38"/>
      <c r="D10" s="38"/>
      <c r="E10" s="38"/>
      <c r="F10" s="38"/>
      <c r="G10" s="38"/>
      <c r="H10" s="38"/>
      <c r="I10" s="38">
        <f>データ!O6</f>
        <v>34.200000000000003</v>
      </c>
      <c r="J10" s="38"/>
      <c r="K10" s="38"/>
      <c r="L10" s="38"/>
      <c r="M10" s="38"/>
      <c r="N10" s="38"/>
      <c r="O10" s="38"/>
      <c r="P10" s="38">
        <f>データ!P6</f>
        <v>0.54</v>
      </c>
      <c r="Q10" s="38"/>
      <c r="R10" s="38"/>
      <c r="S10" s="38"/>
      <c r="T10" s="38"/>
      <c r="U10" s="38"/>
      <c r="V10" s="38"/>
      <c r="W10" s="38">
        <f>データ!Q6</f>
        <v>100</v>
      </c>
      <c r="X10" s="38"/>
      <c r="Y10" s="38"/>
      <c r="Z10" s="38"/>
      <c r="AA10" s="38"/>
      <c r="AB10" s="38"/>
      <c r="AC10" s="38"/>
      <c r="AD10" s="37">
        <f>データ!R6</f>
        <v>1634</v>
      </c>
      <c r="AE10" s="37"/>
      <c r="AF10" s="37"/>
      <c r="AG10" s="37"/>
      <c r="AH10" s="37"/>
      <c r="AI10" s="37"/>
      <c r="AJ10" s="37"/>
      <c r="AK10" s="2"/>
      <c r="AL10" s="37">
        <f>データ!V6</f>
        <v>401</v>
      </c>
      <c r="AM10" s="37"/>
      <c r="AN10" s="37"/>
      <c r="AO10" s="37"/>
      <c r="AP10" s="37"/>
      <c r="AQ10" s="37"/>
      <c r="AR10" s="37"/>
      <c r="AS10" s="37"/>
      <c r="AT10" s="38">
        <f>データ!W6</f>
        <v>0.23</v>
      </c>
      <c r="AU10" s="38"/>
      <c r="AV10" s="38"/>
      <c r="AW10" s="38"/>
      <c r="AX10" s="38"/>
      <c r="AY10" s="38"/>
      <c r="AZ10" s="38"/>
      <c r="BA10" s="38"/>
      <c r="BB10" s="38">
        <f>データ!X6</f>
        <v>1743.48</v>
      </c>
      <c r="BC10" s="38"/>
      <c r="BD10" s="38"/>
      <c r="BE10" s="38"/>
      <c r="BF10" s="38"/>
      <c r="BG10" s="38"/>
      <c r="BH10" s="38"/>
      <c r="BI10" s="38"/>
      <c r="BJ10" s="2"/>
      <c r="BK10" s="2"/>
      <c r="BL10" s="53" t="s">
        <v>22</v>
      </c>
      <c r="BM10" s="54"/>
      <c r="BN10" s="55" t="s">
        <v>23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5" t="s">
        <v>116</v>
      </c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7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5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7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5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7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5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7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5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7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5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7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5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7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5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7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5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7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7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5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7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5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7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5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7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5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7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5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7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5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7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5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7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5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7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5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7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5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7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5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7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5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7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5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7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5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7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5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7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5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7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5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7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5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7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8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70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71" t="s">
        <v>114</v>
      </c>
      <c r="BM47" s="72"/>
      <c r="BN47" s="72"/>
      <c r="BO47" s="72"/>
      <c r="BP47" s="72"/>
      <c r="BQ47" s="72"/>
      <c r="BR47" s="72"/>
      <c r="BS47" s="72"/>
      <c r="BT47" s="72"/>
      <c r="BU47" s="72"/>
      <c r="BV47" s="72"/>
      <c r="BW47" s="72"/>
      <c r="BX47" s="72"/>
      <c r="BY47" s="72"/>
      <c r="BZ47" s="73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71"/>
      <c r="BM48" s="72"/>
      <c r="BN48" s="72"/>
      <c r="BO48" s="72"/>
      <c r="BP48" s="72"/>
      <c r="BQ48" s="72"/>
      <c r="BR48" s="72"/>
      <c r="BS48" s="72"/>
      <c r="BT48" s="72"/>
      <c r="BU48" s="72"/>
      <c r="BV48" s="72"/>
      <c r="BW48" s="72"/>
      <c r="BX48" s="72"/>
      <c r="BY48" s="72"/>
      <c r="BZ48" s="73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71"/>
      <c r="BM49" s="72"/>
      <c r="BN49" s="72"/>
      <c r="BO49" s="72"/>
      <c r="BP49" s="72"/>
      <c r="BQ49" s="72"/>
      <c r="BR49" s="72"/>
      <c r="BS49" s="72"/>
      <c r="BT49" s="72"/>
      <c r="BU49" s="72"/>
      <c r="BV49" s="72"/>
      <c r="BW49" s="72"/>
      <c r="BX49" s="72"/>
      <c r="BY49" s="72"/>
      <c r="BZ49" s="73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71"/>
      <c r="BM50" s="72"/>
      <c r="BN50" s="72"/>
      <c r="BO50" s="72"/>
      <c r="BP50" s="72"/>
      <c r="BQ50" s="72"/>
      <c r="BR50" s="72"/>
      <c r="BS50" s="72"/>
      <c r="BT50" s="72"/>
      <c r="BU50" s="72"/>
      <c r="BV50" s="72"/>
      <c r="BW50" s="72"/>
      <c r="BX50" s="72"/>
      <c r="BY50" s="72"/>
      <c r="BZ50" s="73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71"/>
      <c r="BM51" s="72"/>
      <c r="BN51" s="72"/>
      <c r="BO51" s="72"/>
      <c r="BP51" s="72"/>
      <c r="BQ51" s="72"/>
      <c r="BR51" s="72"/>
      <c r="BS51" s="72"/>
      <c r="BT51" s="72"/>
      <c r="BU51" s="72"/>
      <c r="BV51" s="72"/>
      <c r="BW51" s="72"/>
      <c r="BX51" s="72"/>
      <c r="BY51" s="72"/>
      <c r="BZ51" s="73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71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3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71"/>
      <c r="BM53" s="72"/>
      <c r="BN53" s="72"/>
      <c r="BO53" s="72"/>
      <c r="BP53" s="72"/>
      <c r="BQ53" s="72"/>
      <c r="BR53" s="72"/>
      <c r="BS53" s="72"/>
      <c r="BT53" s="72"/>
      <c r="BU53" s="72"/>
      <c r="BV53" s="72"/>
      <c r="BW53" s="72"/>
      <c r="BX53" s="72"/>
      <c r="BY53" s="72"/>
      <c r="BZ53" s="73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71"/>
      <c r="BM54" s="72"/>
      <c r="BN54" s="72"/>
      <c r="BO54" s="72"/>
      <c r="BP54" s="72"/>
      <c r="BQ54" s="72"/>
      <c r="BR54" s="72"/>
      <c r="BS54" s="72"/>
      <c r="BT54" s="72"/>
      <c r="BU54" s="72"/>
      <c r="BV54" s="72"/>
      <c r="BW54" s="72"/>
      <c r="BX54" s="72"/>
      <c r="BY54" s="72"/>
      <c r="BZ54" s="73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71"/>
      <c r="BM55" s="72"/>
      <c r="BN55" s="72"/>
      <c r="BO55" s="72"/>
      <c r="BP55" s="72"/>
      <c r="BQ55" s="72"/>
      <c r="BR55" s="72"/>
      <c r="BS55" s="72"/>
      <c r="BT55" s="72"/>
      <c r="BU55" s="72"/>
      <c r="BV55" s="72"/>
      <c r="BW55" s="72"/>
      <c r="BX55" s="72"/>
      <c r="BY55" s="72"/>
      <c r="BZ55" s="73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71"/>
      <c r="BM56" s="72"/>
      <c r="BN56" s="72"/>
      <c r="BO56" s="72"/>
      <c r="BP56" s="72"/>
      <c r="BQ56" s="72"/>
      <c r="BR56" s="72"/>
      <c r="BS56" s="72"/>
      <c r="BT56" s="72"/>
      <c r="BU56" s="72"/>
      <c r="BV56" s="72"/>
      <c r="BW56" s="72"/>
      <c r="BX56" s="72"/>
      <c r="BY56" s="72"/>
      <c r="BZ56" s="73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71"/>
      <c r="BM57" s="72"/>
      <c r="BN57" s="72"/>
      <c r="BO57" s="72"/>
      <c r="BP57" s="72"/>
      <c r="BQ57" s="72"/>
      <c r="BR57" s="72"/>
      <c r="BS57" s="72"/>
      <c r="BT57" s="72"/>
      <c r="BU57" s="72"/>
      <c r="BV57" s="72"/>
      <c r="BW57" s="72"/>
      <c r="BX57" s="72"/>
      <c r="BY57" s="72"/>
      <c r="BZ57" s="73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71"/>
      <c r="BM58" s="72"/>
      <c r="BN58" s="72"/>
      <c r="BO58" s="72"/>
      <c r="BP58" s="72"/>
      <c r="BQ58" s="72"/>
      <c r="BR58" s="72"/>
      <c r="BS58" s="72"/>
      <c r="BT58" s="72"/>
      <c r="BU58" s="72"/>
      <c r="BV58" s="72"/>
      <c r="BW58" s="72"/>
      <c r="BX58" s="72"/>
      <c r="BY58" s="72"/>
      <c r="BZ58" s="73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71"/>
      <c r="BM59" s="72"/>
      <c r="BN59" s="72"/>
      <c r="BO59" s="72"/>
      <c r="BP59" s="72"/>
      <c r="BQ59" s="72"/>
      <c r="BR59" s="72"/>
      <c r="BS59" s="72"/>
      <c r="BT59" s="72"/>
      <c r="BU59" s="72"/>
      <c r="BV59" s="72"/>
      <c r="BW59" s="72"/>
      <c r="BX59" s="72"/>
      <c r="BY59" s="72"/>
      <c r="BZ59" s="73"/>
    </row>
    <row r="60" spans="1:78" ht="13.5" customHeight="1" x14ac:dyDescent="0.15">
      <c r="A60" s="2"/>
      <c r="B60" s="62" t="s">
        <v>28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71"/>
      <c r="BM60" s="72"/>
      <c r="BN60" s="72"/>
      <c r="BO60" s="72"/>
      <c r="BP60" s="72"/>
      <c r="BQ60" s="72"/>
      <c r="BR60" s="72"/>
      <c r="BS60" s="72"/>
      <c r="BT60" s="72"/>
      <c r="BU60" s="72"/>
      <c r="BV60" s="72"/>
      <c r="BW60" s="72"/>
      <c r="BX60" s="72"/>
      <c r="BY60" s="72"/>
      <c r="BZ60" s="73"/>
    </row>
    <row r="61" spans="1:78" ht="13.5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71"/>
      <c r="BM61" s="72"/>
      <c r="BN61" s="72"/>
      <c r="BO61" s="72"/>
      <c r="BP61" s="72"/>
      <c r="BQ61" s="72"/>
      <c r="BR61" s="72"/>
      <c r="BS61" s="72"/>
      <c r="BT61" s="72"/>
      <c r="BU61" s="72"/>
      <c r="BV61" s="72"/>
      <c r="BW61" s="72"/>
      <c r="BX61" s="72"/>
      <c r="BY61" s="72"/>
      <c r="BZ61" s="73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71"/>
      <c r="BM62" s="72"/>
      <c r="BN62" s="72"/>
      <c r="BO62" s="72"/>
      <c r="BP62" s="72"/>
      <c r="BQ62" s="72"/>
      <c r="BR62" s="72"/>
      <c r="BS62" s="72"/>
      <c r="BT62" s="72"/>
      <c r="BU62" s="72"/>
      <c r="BV62" s="72"/>
      <c r="BW62" s="72"/>
      <c r="BX62" s="72"/>
      <c r="BY62" s="72"/>
      <c r="BZ62" s="73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74"/>
      <c r="BM63" s="75"/>
      <c r="BN63" s="75"/>
      <c r="BO63" s="75"/>
      <c r="BP63" s="75"/>
      <c r="BQ63" s="75"/>
      <c r="BR63" s="75"/>
      <c r="BS63" s="75"/>
      <c r="BT63" s="75"/>
      <c r="BU63" s="75"/>
      <c r="BV63" s="75"/>
      <c r="BW63" s="75"/>
      <c r="BX63" s="75"/>
      <c r="BY63" s="75"/>
      <c r="BZ63" s="76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71" t="s">
        <v>115</v>
      </c>
      <c r="BM66" s="72"/>
      <c r="BN66" s="72"/>
      <c r="BO66" s="72"/>
      <c r="BP66" s="72"/>
      <c r="BQ66" s="72"/>
      <c r="BR66" s="72"/>
      <c r="BS66" s="72"/>
      <c r="BT66" s="72"/>
      <c r="BU66" s="72"/>
      <c r="BV66" s="72"/>
      <c r="BW66" s="72"/>
      <c r="BX66" s="72"/>
      <c r="BY66" s="72"/>
      <c r="BZ66" s="73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71"/>
      <c r="BM67" s="72"/>
      <c r="BN67" s="72"/>
      <c r="BO67" s="72"/>
      <c r="BP67" s="72"/>
      <c r="BQ67" s="72"/>
      <c r="BR67" s="72"/>
      <c r="BS67" s="72"/>
      <c r="BT67" s="72"/>
      <c r="BU67" s="72"/>
      <c r="BV67" s="72"/>
      <c r="BW67" s="72"/>
      <c r="BX67" s="72"/>
      <c r="BY67" s="72"/>
      <c r="BZ67" s="73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71"/>
      <c r="BM68" s="72"/>
      <c r="BN68" s="72"/>
      <c r="BO68" s="72"/>
      <c r="BP68" s="72"/>
      <c r="BQ68" s="72"/>
      <c r="BR68" s="72"/>
      <c r="BS68" s="72"/>
      <c r="BT68" s="72"/>
      <c r="BU68" s="72"/>
      <c r="BV68" s="72"/>
      <c r="BW68" s="72"/>
      <c r="BX68" s="72"/>
      <c r="BY68" s="72"/>
      <c r="BZ68" s="73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71"/>
      <c r="BM69" s="72"/>
      <c r="BN69" s="72"/>
      <c r="BO69" s="72"/>
      <c r="BP69" s="72"/>
      <c r="BQ69" s="72"/>
      <c r="BR69" s="72"/>
      <c r="BS69" s="72"/>
      <c r="BT69" s="72"/>
      <c r="BU69" s="72"/>
      <c r="BV69" s="72"/>
      <c r="BW69" s="72"/>
      <c r="BX69" s="72"/>
      <c r="BY69" s="72"/>
      <c r="BZ69" s="73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71"/>
      <c r="BM70" s="72"/>
      <c r="BN70" s="72"/>
      <c r="BO70" s="72"/>
      <c r="BP70" s="72"/>
      <c r="BQ70" s="72"/>
      <c r="BR70" s="72"/>
      <c r="BS70" s="72"/>
      <c r="BT70" s="72"/>
      <c r="BU70" s="72"/>
      <c r="BV70" s="72"/>
      <c r="BW70" s="72"/>
      <c r="BX70" s="72"/>
      <c r="BY70" s="72"/>
      <c r="BZ70" s="73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71"/>
      <c r="BM71" s="72"/>
      <c r="BN71" s="72"/>
      <c r="BO71" s="72"/>
      <c r="BP71" s="72"/>
      <c r="BQ71" s="72"/>
      <c r="BR71" s="72"/>
      <c r="BS71" s="72"/>
      <c r="BT71" s="72"/>
      <c r="BU71" s="72"/>
      <c r="BV71" s="72"/>
      <c r="BW71" s="72"/>
      <c r="BX71" s="72"/>
      <c r="BY71" s="72"/>
      <c r="BZ71" s="73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71"/>
      <c r="BM72" s="72"/>
      <c r="BN72" s="72"/>
      <c r="BO72" s="72"/>
      <c r="BP72" s="72"/>
      <c r="BQ72" s="72"/>
      <c r="BR72" s="72"/>
      <c r="BS72" s="72"/>
      <c r="BT72" s="72"/>
      <c r="BU72" s="72"/>
      <c r="BV72" s="72"/>
      <c r="BW72" s="72"/>
      <c r="BX72" s="72"/>
      <c r="BY72" s="72"/>
      <c r="BZ72" s="73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71"/>
      <c r="BM73" s="72"/>
      <c r="BN73" s="72"/>
      <c r="BO73" s="72"/>
      <c r="BP73" s="72"/>
      <c r="BQ73" s="72"/>
      <c r="BR73" s="72"/>
      <c r="BS73" s="72"/>
      <c r="BT73" s="72"/>
      <c r="BU73" s="72"/>
      <c r="BV73" s="72"/>
      <c r="BW73" s="72"/>
      <c r="BX73" s="72"/>
      <c r="BY73" s="72"/>
      <c r="BZ73" s="73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71"/>
      <c r="BM74" s="72"/>
      <c r="BN74" s="72"/>
      <c r="BO74" s="72"/>
      <c r="BP74" s="72"/>
      <c r="BQ74" s="72"/>
      <c r="BR74" s="72"/>
      <c r="BS74" s="72"/>
      <c r="BT74" s="72"/>
      <c r="BU74" s="72"/>
      <c r="BV74" s="72"/>
      <c r="BW74" s="72"/>
      <c r="BX74" s="72"/>
      <c r="BY74" s="72"/>
      <c r="BZ74" s="73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71"/>
      <c r="BM75" s="72"/>
      <c r="BN75" s="72"/>
      <c r="BO75" s="72"/>
      <c r="BP75" s="72"/>
      <c r="BQ75" s="72"/>
      <c r="BR75" s="72"/>
      <c r="BS75" s="72"/>
      <c r="BT75" s="72"/>
      <c r="BU75" s="72"/>
      <c r="BV75" s="72"/>
      <c r="BW75" s="72"/>
      <c r="BX75" s="72"/>
      <c r="BY75" s="72"/>
      <c r="BZ75" s="73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71"/>
      <c r="BM76" s="72"/>
      <c r="BN76" s="72"/>
      <c r="BO76" s="72"/>
      <c r="BP76" s="72"/>
      <c r="BQ76" s="72"/>
      <c r="BR76" s="72"/>
      <c r="BS76" s="72"/>
      <c r="BT76" s="72"/>
      <c r="BU76" s="72"/>
      <c r="BV76" s="72"/>
      <c r="BW76" s="72"/>
      <c r="BX76" s="72"/>
      <c r="BY76" s="72"/>
      <c r="BZ76" s="73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71"/>
      <c r="BM77" s="72"/>
      <c r="BN77" s="72"/>
      <c r="BO77" s="72"/>
      <c r="BP77" s="72"/>
      <c r="BQ77" s="72"/>
      <c r="BR77" s="72"/>
      <c r="BS77" s="72"/>
      <c r="BT77" s="72"/>
      <c r="BU77" s="72"/>
      <c r="BV77" s="72"/>
      <c r="BW77" s="72"/>
      <c r="BX77" s="72"/>
      <c r="BY77" s="72"/>
      <c r="BZ77" s="73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71"/>
      <c r="BM78" s="72"/>
      <c r="BN78" s="72"/>
      <c r="BO78" s="72"/>
      <c r="BP78" s="72"/>
      <c r="BQ78" s="72"/>
      <c r="BR78" s="72"/>
      <c r="BS78" s="72"/>
      <c r="BT78" s="72"/>
      <c r="BU78" s="72"/>
      <c r="BV78" s="72"/>
      <c r="BW78" s="72"/>
      <c r="BX78" s="72"/>
      <c r="BY78" s="72"/>
      <c r="BZ78" s="73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71"/>
      <c r="BM79" s="72"/>
      <c r="BN79" s="72"/>
      <c r="BO79" s="72"/>
      <c r="BP79" s="72"/>
      <c r="BQ79" s="72"/>
      <c r="BR79" s="72"/>
      <c r="BS79" s="72"/>
      <c r="BT79" s="72"/>
      <c r="BU79" s="72"/>
      <c r="BV79" s="72"/>
      <c r="BW79" s="72"/>
      <c r="BX79" s="72"/>
      <c r="BY79" s="72"/>
      <c r="BZ79" s="73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71"/>
      <c r="BM80" s="72"/>
      <c r="BN80" s="72"/>
      <c r="BO80" s="72"/>
      <c r="BP80" s="72"/>
      <c r="BQ80" s="72"/>
      <c r="BR80" s="72"/>
      <c r="BS80" s="72"/>
      <c r="BT80" s="72"/>
      <c r="BU80" s="72"/>
      <c r="BV80" s="72"/>
      <c r="BW80" s="72"/>
      <c r="BX80" s="72"/>
      <c r="BY80" s="72"/>
      <c r="BZ80" s="73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71"/>
      <c r="BM81" s="72"/>
      <c r="BN81" s="72"/>
      <c r="BO81" s="72"/>
      <c r="BP81" s="72"/>
      <c r="BQ81" s="72"/>
      <c r="BR81" s="72"/>
      <c r="BS81" s="72"/>
      <c r="BT81" s="72"/>
      <c r="BU81" s="72"/>
      <c r="BV81" s="72"/>
      <c r="BW81" s="72"/>
      <c r="BX81" s="72"/>
      <c r="BY81" s="72"/>
      <c r="BZ81" s="73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74"/>
      <c r="BM82" s="75"/>
      <c r="BN82" s="75"/>
      <c r="BO82" s="75"/>
      <c r="BP82" s="75"/>
      <c r="BQ82" s="75"/>
      <c r="BR82" s="75"/>
      <c r="BS82" s="75"/>
      <c r="BT82" s="75"/>
      <c r="BU82" s="75"/>
      <c r="BV82" s="75"/>
      <c r="BW82" s="75"/>
      <c r="BX82" s="75"/>
      <c r="BY82" s="75"/>
      <c r="BZ82" s="76"/>
    </row>
    <row r="83" spans="1:78" x14ac:dyDescent="0.15">
      <c r="C83" s="77" t="s">
        <v>30</v>
      </c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77"/>
      <c r="BF83" s="77"/>
      <c r="BG83" s="77"/>
      <c r="BH83" s="77"/>
      <c r="BI83" s="77"/>
      <c r="BJ83" s="77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【100.42】</v>
      </c>
      <c r="F85" s="12" t="str">
        <f>データ!AT6</f>
        <v>【82.66】</v>
      </c>
      <c r="G85" s="12" t="str">
        <f>データ!BE6</f>
        <v>【140.15】</v>
      </c>
      <c r="H85" s="12" t="str">
        <f>データ!BP6</f>
        <v>【307.39】</v>
      </c>
      <c r="I85" s="12" t="str">
        <f>データ!CA6</f>
        <v>【57.03】</v>
      </c>
      <c r="J85" s="12" t="str">
        <f>データ!CL6</f>
        <v>【294.83】</v>
      </c>
      <c r="K85" s="12" t="str">
        <f>データ!CW6</f>
        <v>【84.27】</v>
      </c>
      <c r="L85" s="12" t="str">
        <f>データ!DH6</f>
        <v>【86.02】</v>
      </c>
      <c r="M85" s="12" t="str">
        <f>データ!DS6</f>
        <v>【22.91】</v>
      </c>
      <c r="N85" s="12" t="str">
        <f>データ!ED6</f>
        <v>【-】</v>
      </c>
      <c r="O85" s="12" t="str">
        <f>データ!EO6</f>
        <v>【-】</v>
      </c>
    </row>
  </sheetData>
  <sheetProtection algorithmName="SHA-512" hashValue="sy7Ilh5aE2WxgATz1QFisilTFAbAVFkXM0IyVswVi0rD/0f/MxF/+wbg2XSl0f2Z7ZZZVQx9cYoNO4FmUKCwxw==" saltValue="zlNU77g8gond0tIm4mVpPg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9" t="s">
        <v>52</v>
      </c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1"/>
      <c r="Y3" s="85" t="s">
        <v>53</v>
      </c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 t="s">
        <v>54</v>
      </c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82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4"/>
      <c r="Y4" s="78" t="s">
        <v>56</v>
      </c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 t="s">
        <v>57</v>
      </c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 t="s">
        <v>58</v>
      </c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 t="s">
        <v>59</v>
      </c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 t="s">
        <v>60</v>
      </c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 t="s">
        <v>61</v>
      </c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 t="s">
        <v>62</v>
      </c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 t="s">
        <v>63</v>
      </c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 t="s">
        <v>64</v>
      </c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 t="s">
        <v>65</v>
      </c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 t="s">
        <v>66</v>
      </c>
      <c r="EF4" s="78"/>
      <c r="EG4" s="78"/>
      <c r="EH4" s="78"/>
      <c r="EI4" s="78"/>
      <c r="EJ4" s="78"/>
      <c r="EK4" s="78"/>
      <c r="EL4" s="78"/>
      <c r="EM4" s="78"/>
      <c r="EN4" s="78"/>
      <c r="EO4" s="78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2022</v>
      </c>
      <c r="C6" s="19">
        <f t="shared" ref="C6:X6" si="3">C7</f>
        <v>102083</v>
      </c>
      <c r="D6" s="19">
        <f t="shared" si="3"/>
        <v>46</v>
      </c>
      <c r="E6" s="19">
        <f t="shared" si="3"/>
        <v>18</v>
      </c>
      <c r="F6" s="19">
        <f t="shared" si="3"/>
        <v>0</v>
      </c>
      <c r="G6" s="19">
        <f t="shared" si="3"/>
        <v>0</v>
      </c>
      <c r="H6" s="19" t="str">
        <f t="shared" si="3"/>
        <v>群馬県　渋川市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特定地域生活排水処理</v>
      </c>
      <c r="L6" s="19" t="str">
        <f t="shared" si="3"/>
        <v>K2</v>
      </c>
      <c r="M6" s="19" t="str">
        <f t="shared" si="3"/>
        <v>非設置</v>
      </c>
      <c r="N6" s="20" t="str">
        <f t="shared" si="3"/>
        <v>-</v>
      </c>
      <c r="O6" s="20">
        <f t="shared" si="3"/>
        <v>34.200000000000003</v>
      </c>
      <c r="P6" s="20">
        <f t="shared" si="3"/>
        <v>0.54</v>
      </c>
      <c r="Q6" s="20">
        <f t="shared" si="3"/>
        <v>100</v>
      </c>
      <c r="R6" s="20">
        <f t="shared" si="3"/>
        <v>1634</v>
      </c>
      <c r="S6" s="20">
        <f t="shared" si="3"/>
        <v>73968</v>
      </c>
      <c r="T6" s="20">
        <f t="shared" si="3"/>
        <v>240.27</v>
      </c>
      <c r="U6" s="20">
        <f t="shared" si="3"/>
        <v>307.85000000000002</v>
      </c>
      <c r="V6" s="20">
        <f t="shared" si="3"/>
        <v>401</v>
      </c>
      <c r="W6" s="20">
        <f t="shared" si="3"/>
        <v>0.23</v>
      </c>
      <c r="X6" s="20">
        <f t="shared" si="3"/>
        <v>1743.48</v>
      </c>
      <c r="Y6" s="21" t="str">
        <f>IF(Y7="",NA(),Y7)</f>
        <v>-</v>
      </c>
      <c r="Z6" s="21" t="str">
        <f t="shared" ref="Z6:AH6" si="4">IF(Z7="",NA(),Z7)</f>
        <v>-</v>
      </c>
      <c r="AA6" s="21">
        <f t="shared" si="4"/>
        <v>180.57</v>
      </c>
      <c r="AB6" s="21">
        <f t="shared" si="4"/>
        <v>106.12</v>
      </c>
      <c r="AC6" s="21">
        <f t="shared" si="4"/>
        <v>109.61</v>
      </c>
      <c r="AD6" s="21" t="str">
        <f t="shared" si="4"/>
        <v>-</v>
      </c>
      <c r="AE6" s="21" t="str">
        <f t="shared" si="4"/>
        <v>-</v>
      </c>
      <c r="AF6" s="21">
        <f t="shared" si="4"/>
        <v>95.33</v>
      </c>
      <c r="AG6" s="21">
        <f t="shared" si="4"/>
        <v>100.41</v>
      </c>
      <c r="AH6" s="21">
        <f t="shared" si="4"/>
        <v>100.17</v>
      </c>
      <c r="AI6" s="20" t="str">
        <f>IF(AI7="","",IF(AI7="-","【-】","【"&amp;SUBSTITUTE(TEXT(AI7,"#,##0.00"),"-","△")&amp;"】"))</f>
        <v>【100.42】</v>
      </c>
      <c r="AJ6" s="21" t="str">
        <f>IF(AJ7="",NA(),AJ7)</f>
        <v>-</v>
      </c>
      <c r="AK6" s="21" t="str">
        <f t="shared" ref="AK6:AS6" si="5">IF(AK7="",NA(),AK7)</f>
        <v>-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>
        <f t="shared" si="5"/>
        <v>162.82</v>
      </c>
      <c r="AR6" s="21">
        <f t="shared" si="5"/>
        <v>83.92</v>
      </c>
      <c r="AS6" s="21">
        <f t="shared" si="5"/>
        <v>89.31</v>
      </c>
      <c r="AT6" s="20" t="str">
        <f>IF(AT7="","",IF(AT7="-","【-】","【"&amp;SUBSTITUTE(TEXT(AT7,"#,##0.00"),"-","△")&amp;"】"))</f>
        <v>【82.66】</v>
      </c>
      <c r="AU6" s="21" t="str">
        <f>IF(AU7="",NA(),AU7)</f>
        <v>-</v>
      </c>
      <c r="AV6" s="21" t="str">
        <f t="shared" ref="AV6:BD6" si="6">IF(AV7="",NA(),AV7)</f>
        <v>-</v>
      </c>
      <c r="AW6" s="21">
        <f t="shared" si="6"/>
        <v>300.69</v>
      </c>
      <c r="AX6" s="21">
        <f t="shared" si="6"/>
        <v>289.37</v>
      </c>
      <c r="AY6" s="21">
        <f t="shared" si="6"/>
        <v>277.83999999999997</v>
      </c>
      <c r="AZ6" s="21" t="str">
        <f t="shared" si="6"/>
        <v>-</v>
      </c>
      <c r="BA6" s="21" t="str">
        <f t="shared" si="6"/>
        <v>-</v>
      </c>
      <c r="BB6" s="21">
        <f t="shared" si="6"/>
        <v>125.61</v>
      </c>
      <c r="BC6" s="21">
        <f t="shared" si="6"/>
        <v>122.71</v>
      </c>
      <c r="BD6" s="21">
        <f t="shared" si="6"/>
        <v>138.19999999999999</v>
      </c>
      <c r="BE6" s="20" t="str">
        <f>IF(BE7="","",IF(BE7="-","【-】","【"&amp;SUBSTITUTE(TEXT(BE7,"#,##0.00"),"-","△")&amp;"】"))</f>
        <v>【140.15】</v>
      </c>
      <c r="BF6" s="21" t="str">
        <f>IF(BF7="",NA(),BF7)</f>
        <v>-</v>
      </c>
      <c r="BG6" s="21" t="str">
        <f t="shared" ref="BG6:BO6" si="7">IF(BG7="",NA(),BG7)</f>
        <v>-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 t="str">
        <f t="shared" si="7"/>
        <v>-</v>
      </c>
      <c r="BL6" s="21" t="str">
        <f t="shared" si="7"/>
        <v>-</v>
      </c>
      <c r="BM6" s="21">
        <f t="shared" si="7"/>
        <v>398.42</v>
      </c>
      <c r="BN6" s="21">
        <f t="shared" si="7"/>
        <v>294.08999999999997</v>
      </c>
      <c r="BO6" s="21">
        <f t="shared" si="7"/>
        <v>294.08999999999997</v>
      </c>
      <c r="BP6" s="20" t="str">
        <f>IF(BP7="","",IF(BP7="-","【-】","【"&amp;SUBSTITUTE(TEXT(BP7,"#,##0.00"),"-","△")&amp;"】"))</f>
        <v>【307.39】</v>
      </c>
      <c r="BQ6" s="21" t="str">
        <f>IF(BQ7="",NA(),BQ7)</f>
        <v>-</v>
      </c>
      <c r="BR6" s="21" t="str">
        <f t="shared" ref="BR6:BZ6" si="8">IF(BR7="",NA(),BR7)</f>
        <v>-</v>
      </c>
      <c r="BS6" s="21">
        <f t="shared" si="8"/>
        <v>22.11</v>
      </c>
      <c r="BT6" s="21">
        <f t="shared" si="8"/>
        <v>19.79</v>
      </c>
      <c r="BU6" s="21">
        <f t="shared" si="8"/>
        <v>19.52</v>
      </c>
      <c r="BV6" s="21" t="str">
        <f t="shared" si="8"/>
        <v>-</v>
      </c>
      <c r="BW6" s="21" t="str">
        <f t="shared" si="8"/>
        <v>-</v>
      </c>
      <c r="BX6" s="21">
        <f t="shared" si="8"/>
        <v>50.7</v>
      </c>
      <c r="BY6" s="21">
        <f t="shared" si="8"/>
        <v>60</v>
      </c>
      <c r="BZ6" s="21">
        <f t="shared" si="8"/>
        <v>59.01</v>
      </c>
      <c r="CA6" s="20" t="str">
        <f>IF(CA7="","",IF(CA7="-","【-】","【"&amp;SUBSTITUTE(TEXT(CA7,"#,##0.00"),"-","△")&amp;"】"))</f>
        <v>【57.03】</v>
      </c>
      <c r="CB6" s="21" t="str">
        <f>IF(CB7="",NA(),CB7)</f>
        <v>-</v>
      </c>
      <c r="CC6" s="21" t="str">
        <f t="shared" ref="CC6:CK6" si="9">IF(CC7="",NA(),CC7)</f>
        <v>-</v>
      </c>
      <c r="CD6" s="21">
        <f t="shared" si="9"/>
        <v>345.23</v>
      </c>
      <c r="CE6" s="21">
        <f t="shared" si="9"/>
        <v>384.18</v>
      </c>
      <c r="CF6" s="21">
        <f t="shared" si="9"/>
        <v>389.64</v>
      </c>
      <c r="CG6" s="21" t="str">
        <f t="shared" si="9"/>
        <v>-</v>
      </c>
      <c r="CH6" s="21" t="str">
        <f t="shared" si="9"/>
        <v>-</v>
      </c>
      <c r="CI6" s="21">
        <f t="shared" si="9"/>
        <v>289.81</v>
      </c>
      <c r="CJ6" s="21">
        <f t="shared" si="9"/>
        <v>282.70999999999998</v>
      </c>
      <c r="CK6" s="21">
        <f t="shared" si="9"/>
        <v>291.82</v>
      </c>
      <c r="CL6" s="20" t="str">
        <f>IF(CL7="","",IF(CL7="-","【-】","【"&amp;SUBSTITUTE(TEXT(CL7,"#,##0.00"),"-","△")&amp;"】"))</f>
        <v>【294.83】</v>
      </c>
      <c r="CM6" s="21" t="str">
        <f>IF(CM7="",NA(),CM7)</f>
        <v>-</v>
      </c>
      <c r="CN6" s="21" t="str">
        <f t="shared" ref="CN6:CV6" si="10">IF(CN7="",NA(),CN7)</f>
        <v>-</v>
      </c>
      <c r="CO6" s="21">
        <f t="shared" si="10"/>
        <v>48.57</v>
      </c>
      <c r="CP6" s="21">
        <f t="shared" si="10"/>
        <v>48.57</v>
      </c>
      <c r="CQ6" s="21">
        <f t="shared" si="10"/>
        <v>46.19</v>
      </c>
      <c r="CR6" s="21" t="str">
        <f t="shared" si="10"/>
        <v>-</v>
      </c>
      <c r="CS6" s="21" t="str">
        <f t="shared" si="10"/>
        <v>-</v>
      </c>
      <c r="CT6" s="21">
        <f t="shared" si="10"/>
        <v>56.45</v>
      </c>
      <c r="CU6" s="21">
        <f t="shared" si="10"/>
        <v>56.52</v>
      </c>
      <c r="CV6" s="21">
        <f t="shared" si="10"/>
        <v>88.45</v>
      </c>
      <c r="CW6" s="20" t="str">
        <f>IF(CW7="","",IF(CW7="-","【-】","【"&amp;SUBSTITUTE(TEXT(CW7,"#,##0.00"),"-","△")&amp;"】"))</f>
        <v>【84.27】</v>
      </c>
      <c r="CX6" s="21" t="str">
        <f>IF(CX7="",NA(),CX7)</f>
        <v>-</v>
      </c>
      <c r="CY6" s="21" t="str">
        <f t="shared" ref="CY6:DG6" si="11">IF(CY7="",NA(),CY7)</f>
        <v>-</v>
      </c>
      <c r="CZ6" s="21">
        <f t="shared" si="11"/>
        <v>98.42</v>
      </c>
      <c r="DA6" s="21">
        <f t="shared" si="11"/>
        <v>98.61</v>
      </c>
      <c r="DB6" s="21">
        <f t="shared" si="11"/>
        <v>100</v>
      </c>
      <c r="DC6" s="21" t="str">
        <f t="shared" si="11"/>
        <v>-</v>
      </c>
      <c r="DD6" s="21" t="str">
        <f t="shared" si="11"/>
        <v>-</v>
      </c>
      <c r="DE6" s="21">
        <f t="shared" si="11"/>
        <v>54.99</v>
      </c>
      <c r="DF6" s="21">
        <f t="shared" si="11"/>
        <v>88.43</v>
      </c>
      <c r="DG6" s="21">
        <f t="shared" si="11"/>
        <v>90.34</v>
      </c>
      <c r="DH6" s="20" t="str">
        <f>IF(DH7="","",IF(DH7="-","【-】","【"&amp;SUBSTITUTE(TEXT(DH7,"#,##0.00"),"-","△")&amp;"】"))</f>
        <v>【86.02】</v>
      </c>
      <c r="DI6" s="21" t="str">
        <f>IF(DI7="",NA(),DI7)</f>
        <v>-</v>
      </c>
      <c r="DJ6" s="21" t="str">
        <f t="shared" ref="DJ6:DR6" si="12">IF(DJ7="",NA(),DJ7)</f>
        <v>-</v>
      </c>
      <c r="DK6" s="21">
        <f t="shared" si="12"/>
        <v>18.7</v>
      </c>
      <c r="DL6" s="21">
        <f t="shared" si="12"/>
        <v>22.35</v>
      </c>
      <c r="DM6" s="21">
        <f t="shared" si="12"/>
        <v>25.99</v>
      </c>
      <c r="DN6" s="21" t="str">
        <f t="shared" si="12"/>
        <v>-</v>
      </c>
      <c r="DO6" s="21" t="str">
        <f t="shared" si="12"/>
        <v>-</v>
      </c>
      <c r="DP6" s="21">
        <f t="shared" si="12"/>
        <v>15.4</v>
      </c>
      <c r="DQ6" s="21">
        <f t="shared" si="12"/>
        <v>21.02</v>
      </c>
      <c r="DR6" s="21">
        <f t="shared" si="12"/>
        <v>24.31</v>
      </c>
      <c r="DS6" s="20" t="str">
        <f>IF(DS7="","",IF(DS7="-","【-】","【"&amp;SUBSTITUTE(TEXT(DS7,"#,##0.00"),"-","△")&amp;"】"))</f>
        <v>【22.91】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1" t="str">
        <f t="shared" si="13"/>
        <v>-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1" t="str">
        <f t="shared" si="13"/>
        <v>-</v>
      </c>
      <c r="ED6" s="20" t="str">
        <f>IF(ED7="","",IF(ED7="-","【-】","【"&amp;SUBSTITUTE(TEXT(ED7,"#,##0.00"),"-","△")&amp;"】"))</f>
        <v>【-】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8" s="22" customFormat="1" x14ac:dyDescent="0.15">
      <c r="A7" s="14"/>
      <c r="B7" s="23">
        <v>2022</v>
      </c>
      <c r="C7" s="23">
        <v>102083</v>
      </c>
      <c r="D7" s="23">
        <v>46</v>
      </c>
      <c r="E7" s="23">
        <v>18</v>
      </c>
      <c r="F7" s="23">
        <v>0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34.200000000000003</v>
      </c>
      <c r="P7" s="24">
        <v>0.54</v>
      </c>
      <c r="Q7" s="24">
        <v>100</v>
      </c>
      <c r="R7" s="24">
        <v>1634</v>
      </c>
      <c r="S7" s="24">
        <v>73968</v>
      </c>
      <c r="T7" s="24">
        <v>240.27</v>
      </c>
      <c r="U7" s="24">
        <v>307.85000000000002</v>
      </c>
      <c r="V7" s="24">
        <v>401</v>
      </c>
      <c r="W7" s="24">
        <v>0.23</v>
      </c>
      <c r="X7" s="24">
        <v>1743.48</v>
      </c>
      <c r="Y7" s="24" t="s">
        <v>102</v>
      </c>
      <c r="Z7" s="24" t="s">
        <v>102</v>
      </c>
      <c r="AA7" s="24">
        <v>180.57</v>
      </c>
      <c r="AB7" s="24">
        <v>106.12</v>
      </c>
      <c r="AC7" s="24">
        <v>109.61</v>
      </c>
      <c r="AD7" s="24" t="s">
        <v>102</v>
      </c>
      <c r="AE7" s="24" t="s">
        <v>102</v>
      </c>
      <c r="AF7" s="24">
        <v>95.33</v>
      </c>
      <c r="AG7" s="24">
        <v>100.41</v>
      </c>
      <c r="AH7" s="24">
        <v>100.17</v>
      </c>
      <c r="AI7" s="24">
        <v>100.42</v>
      </c>
      <c r="AJ7" s="24" t="s">
        <v>102</v>
      </c>
      <c r="AK7" s="24" t="s">
        <v>102</v>
      </c>
      <c r="AL7" s="24">
        <v>0</v>
      </c>
      <c r="AM7" s="24">
        <v>0</v>
      </c>
      <c r="AN7" s="24">
        <v>0</v>
      </c>
      <c r="AO7" s="24" t="s">
        <v>102</v>
      </c>
      <c r="AP7" s="24" t="s">
        <v>102</v>
      </c>
      <c r="AQ7" s="24">
        <v>162.82</v>
      </c>
      <c r="AR7" s="24">
        <v>83.92</v>
      </c>
      <c r="AS7" s="24">
        <v>89.31</v>
      </c>
      <c r="AT7" s="24">
        <v>82.66</v>
      </c>
      <c r="AU7" s="24" t="s">
        <v>102</v>
      </c>
      <c r="AV7" s="24" t="s">
        <v>102</v>
      </c>
      <c r="AW7" s="24">
        <v>300.69</v>
      </c>
      <c r="AX7" s="24">
        <v>289.37</v>
      </c>
      <c r="AY7" s="24">
        <v>277.83999999999997</v>
      </c>
      <c r="AZ7" s="24" t="s">
        <v>102</v>
      </c>
      <c r="BA7" s="24" t="s">
        <v>102</v>
      </c>
      <c r="BB7" s="24">
        <v>125.61</v>
      </c>
      <c r="BC7" s="24">
        <v>122.71</v>
      </c>
      <c r="BD7" s="24">
        <v>138.19999999999999</v>
      </c>
      <c r="BE7" s="24">
        <v>140.15</v>
      </c>
      <c r="BF7" s="24" t="s">
        <v>102</v>
      </c>
      <c r="BG7" s="24" t="s">
        <v>102</v>
      </c>
      <c r="BH7" s="24">
        <v>0</v>
      </c>
      <c r="BI7" s="24">
        <v>0</v>
      </c>
      <c r="BJ7" s="24">
        <v>0</v>
      </c>
      <c r="BK7" s="24" t="s">
        <v>102</v>
      </c>
      <c r="BL7" s="24" t="s">
        <v>102</v>
      </c>
      <c r="BM7" s="24">
        <v>398.42</v>
      </c>
      <c r="BN7" s="24">
        <v>294.08999999999997</v>
      </c>
      <c r="BO7" s="24">
        <v>294.08999999999997</v>
      </c>
      <c r="BP7" s="24">
        <v>307.39</v>
      </c>
      <c r="BQ7" s="24" t="s">
        <v>102</v>
      </c>
      <c r="BR7" s="24" t="s">
        <v>102</v>
      </c>
      <c r="BS7" s="24">
        <v>22.11</v>
      </c>
      <c r="BT7" s="24">
        <v>19.79</v>
      </c>
      <c r="BU7" s="24">
        <v>19.52</v>
      </c>
      <c r="BV7" s="24" t="s">
        <v>102</v>
      </c>
      <c r="BW7" s="24" t="s">
        <v>102</v>
      </c>
      <c r="BX7" s="24">
        <v>50.7</v>
      </c>
      <c r="BY7" s="24">
        <v>60</v>
      </c>
      <c r="BZ7" s="24">
        <v>59.01</v>
      </c>
      <c r="CA7" s="24">
        <v>57.03</v>
      </c>
      <c r="CB7" s="24" t="s">
        <v>102</v>
      </c>
      <c r="CC7" s="24" t="s">
        <v>102</v>
      </c>
      <c r="CD7" s="24">
        <v>345.23</v>
      </c>
      <c r="CE7" s="24">
        <v>384.18</v>
      </c>
      <c r="CF7" s="24">
        <v>389.64</v>
      </c>
      <c r="CG7" s="24" t="s">
        <v>102</v>
      </c>
      <c r="CH7" s="24" t="s">
        <v>102</v>
      </c>
      <c r="CI7" s="24">
        <v>289.81</v>
      </c>
      <c r="CJ7" s="24">
        <v>282.70999999999998</v>
      </c>
      <c r="CK7" s="24">
        <v>291.82</v>
      </c>
      <c r="CL7" s="24">
        <v>294.83</v>
      </c>
      <c r="CM7" s="24" t="s">
        <v>102</v>
      </c>
      <c r="CN7" s="24" t="s">
        <v>102</v>
      </c>
      <c r="CO7" s="24">
        <v>48.57</v>
      </c>
      <c r="CP7" s="24">
        <v>48.57</v>
      </c>
      <c r="CQ7" s="24">
        <v>46.19</v>
      </c>
      <c r="CR7" s="24" t="s">
        <v>102</v>
      </c>
      <c r="CS7" s="24" t="s">
        <v>102</v>
      </c>
      <c r="CT7" s="24">
        <v>56.45</v>
      </c>
      <c r="CU7" s="24">
        <v>56.52</v>
      </c>
      <c r="CV7" s="24">
        <v>88.45</v>
      </c>
      <c r="CW7" s="24">
        <v>84.27</v>
      </c>
      <c r="CX7" s="24" t="s">
        <v>102</v>
      </c>
      <c r="CY7" s="24" t="s">
        <v>102</v>
      </c>
      <c r="CZ7" s="24">
        <v>98.42</v>
      </c>
      <c r="DA7" s="24">
        <v>98.61</v>
      </c>
      <c r="DB7" s="24">
        <v>100</v>
      </c>
      <c r="DC7" s="24" t="s">
        <v>102</v>
      </c>
      <c r="DD7" s="24" t="s">
        <v>102</v>
      </c>
      <c r="DE7" s="24">
        <v>54.99</v>
      </c>
      <c r="DF7" s="24">
        <v>88.43</v>
      </c>
      <c r="DG7" s="24">
        <v>90.34</v>
      </c>
      <c r="DH7" s="24">
        <v>86.02</v>
      </c>
      <c r="DI7" s="24" t="s">
        <v>102</v>
      </c>
      <c r="DJ7" s="24" t="s">
        <v>102</v>
      </c>
      <c r="DK7" s="24">
        <v>18.7</v>
      </c>
      <c r="DL7" s="24">
        <v>22.35</v>
      </c>
      <c r="DM7" s="24">
        <v>25.99</v>
      </c>
      <c r="DN7" s="24" t="s">
        <v>102</v>
      </c>
      <c r="DO7" s="24" t="s">
        <v>102</v>
      </c>
      <c r="DP7" s="24">
        <v>15.4</v>
      </c>
      <c r="DQ7" s="24">
        <v>21.02</v>
      </c>
      <c r="DR7" s="24">
        <v>24.31</v>
      </c>
      <c r="DS7" s="24">
        <v>22.91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 t="s">
        <v>102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 t="s">
        <v>102</v>
      </c>
      <c r="ED7" s="24" t="s">
        <v>102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 t="s">
        <v>102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 t="s">
        <v>102</v>
      </c>
      <c r="EO7" s="24" t="s">
        <v>102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111</v>
      </c>
      <c r="E13" t="s">
        <v>112</v>
      </c>
      <c r="F13" t="s">
        <v>112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ModifiedBy> </cp:lastModifiedBy>
  <cp:lastPrinted>2024-01-25T01:51:49Z</cp:lastPrinted>
  <dcterms:created xsi:type="dcterms:W3CDTF">2023-12-12T01:07:20Z</dcterms:created>
  <dcterms:modified xsi:type="dcterms:W3CDTF">2024-01-25T01:51:51Z</dcterms:modified>
  <cp:category/>
</cp:coreProperties>
</file>