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4 各団体回答\○28 昭和村\"/>
    </mc:Choice>
  </mc:AlternateContent>
  <xr:revisionPtr revIDLastSave="0" documentId="13_ncr:1_{B61AE1C1-EA28-449F-8D31-3AED899D70C0}" xr6:coauthVersionLast="47" xr6:coauthVersionMax="47" xr10:uidLastSave="{00000000-0000-0000-0000-000000000000}"/>
  <workbookProtection workbookAlgorithmName="SHA-512" workbookHashValue="iMBMxMqcRbcmO7MTnIfsnM72mQ0cuawfhOBYvp/ijOvfp13MkDrvSCjSVYWNfkpjom8dyPHpjpjfxCohieu6/w==" workbookSaltValue="4aIjUNinSXG5oMtYQBmm9Q==" workbookSpinCount="100000" lockStructure="1"/>
  <bookViews>
    <workbookView xWindow="-120" yWindow="-120" windowWidth="19440" windowHeight="1500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AD8" i="4" s="1"/>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AL10" i="4"/>
  <c r="AD10" i="4"/>
  <c r="B10" i="4"/>
  <c r="B8"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<sst xmlns="http://schemas.openxmlformats.org/spreadsheetml/2006/main" count="236" uniqueCount="118">
  <si>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</si>
  <si>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</si>
  <si>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</si>
  <si>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</si>
  <si>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</si>
  <si>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</si>
  <si>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</si>
  <si>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</si>
  <si>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</si>
  <si>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</si>
  <si>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</si>
  <si>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</si>
  <si>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</si>
  <si>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</si>
  <si>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</si>
  <si>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</si>
  <si>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</si>
  <si>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</si>
  <si>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</si>
  <si>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</si>
  <si>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</si>
  <si>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</si>
  <si>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</si>
  <si>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</si>
  <si>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</si>
  <si>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</si>
  <si>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</si>
  <si>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</si>
  <si>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</si>
  <si>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</si>
  <si>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</si>
  <si>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</si>
  <si>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</si>
  <si>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</si>
  <si>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</si>
  <si>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</si>
  <si>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</si>
  <si>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</si>
  <si>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</si>
  <si>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</si>
  <si>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</si>
  <si>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</si>
  <si>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</si>
  <si>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</si>
  <si>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</si>
  <si>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</si>
  <si>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</si>
  <si>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</si>
  <si>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</si>
  <si>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</si>
  <si>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</si>
  <si>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</si>
  <si>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</si>
  <si>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</si>
  <si>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</si>
  <si>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</si>
  <si>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</si>
  <si>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</si>
  <si>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</si>
  <si>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</si>
  <si>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</si>
  <si>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</si>
  <si>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</si>
  <si>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</si>
  <si>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</si>
  <si>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</si>
  <si>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</si>
  <si>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</si>
  <si>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</si>
  <si>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</si>
  <si>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</si>
  <si>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</si>
  <si>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</si>
  <si>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</si>
  <si>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</si>
  <si>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</si>
  <si>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</si>
  <si>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</si>
  <si>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</si>
  <si>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</si>
  <si>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</si>
  <si>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</si>
  <si>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</si>
  <si>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</si>
  <si>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</si>
  <si>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</si>
  <si>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</si>
  <si>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</si>
  <si>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</si>
  <si>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</si>
  <si>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</si>
  <si>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</si>
  <si>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</si>
  <si>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</si>
  <si>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</si>
  <si>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</si>
  <si>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</si>
  <si>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昭和村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</si>
  <si>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</si>
  <si>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</si>
  <si>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</si>
  <si>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</si>
  <si>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</si>
  <si>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</si>
  <si>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</si>
  <si>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</si>
  <si>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</si>
  <si>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</si>
  <si>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</si>
  <si>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</si>
  <si>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</si>
  <si>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</si>
  <si>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</si>
  <si>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</si>
  <si>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</si>
  <si>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は、事業規模が小規模なため単年度の変動が大きく、年度により数値にばらつきがある。現状、一般会計からの繰入金や基金取り崩しで費用を賄っている状況にあり、使用料が費用の約４分の１の状態を解消することは急務であり、使用料を改定し、必要な経費を賄うことが急務であると考えている。
④企業債残高対事業規模比率は、一般会計からの繰入金で賄っており、0.0%である。
⑤経費回収率は、類似団体平均値を見ても２０ポイント程度下回っており、使用料に反映すると３割～４割程度の値上げが必要になるものと考えている。
⑥汚水処理原価は、類似団体平均値を下回った状態ではあるが、経費削減を今後も継続し、必要な設備投資は行い、施設の長寿命化を図っていきたい。
⑦施設利用率は、現在平均値を下回っている状態であるが、各施設ともに当初設定した処理規模が、右肩上がりの成長を想定した施設であることから、今では設備過剰という面も否定できない。少子高齢化は避けられないことからも施設の統廃合も視野に入れた検討が必要になると考えている。
⑧水洗化率は、人口の減少や次の世代が住まない高齢者世帯の増加によりほぼ横ばいで推移している。そのため使用料の増加が見込めず一般会計からの繰入金に依存した経営となっている。</t>
    <phoneticPr fontId="4"/>
  </si>
  <si>
    <t xml:space="preserve"> 設備の整備は平成８年から平成１６年に集中的に行ったため、老朽化時期も集中することが想定される。
　平成２２年度に策定した長寿命化計画を基に順次、施設整備のメンテナンスを進め、長寿命化を図るべく修繕を進めている。
　適切なストックマネジメントを行い、長期に渡り安定した状態を保っていきたい。
　また、令和５年度に維持管理適正化計画を策定し、効率的な維持管理を実施していく。</t>
    <phoneticPr fontId="4"/>
  </si>
  <si>
    <t>　地形により４地区となっている農業集落排水事業は、その人口カバー率が７１．３％で、村の下水事業の根幹をなすものである。
　将来的には、少子高齢化による人口の減少や利用者の減少により適切な維持管理費を賄うことがますます困難になることから、施設の統廃合なども含めた検討が必要になる。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</si>
</sst>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9B-49FC-8DBD-EC2B3F291BA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EE9B-49FC-8DBD-EC2B3F291BA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46.39</c:v>
                </c:pt>
                <c:pt idx="1">
                  <c:v>46.39</c:v>
                </c:pt>
                <c:pt idx="2">
                  <c:v>48.51</c:v>
                </c:pt>
                <c:pt idx="3">
                  <c:v>48.4</c:v>
                </c:pt>
                <c:pt idx="4">
                  <c:v>46.73</c:v>
                </c:pt>
              </c:numCache>
            </c:numRef>
          </c:val>
          <c:extLst>
            <c:ext xmlns:c16="http://schemas.microsoft.com/office/drawing/2014/chart" uri="{C3380CC4-5D6E-409C-BE32-E72D297353CC}">
              <c16:uniqueId val="{00000000-2829-437F-9A32-445A776CAFD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2829-437F-9A32-445A776CAFD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90.49</c:v>
                </c:pt>
                <c:pt idx="1">
                  <c:v>83</c:v>
                </c:pt>
                <c:pt idx="2">
                  <c:v>84.09</c:v>
                </c:pt>
                <c:pt idx="3">
                  <c:v>84.43</c:v>
                </c:pt>
                <c:pt idx="4">
                  <c:v>85.15</c:v>
                </c:pt>
              </c:numCache>
            </c:numRef>
          </c:val>
          <c:extLst>
            <c:ext xmlns:c16="http://schemas.microsoft.com/office/drawing/2014/chart" uri="{C3380CC4-5D6E-409C-BE32-E72D297353CC}">
              <c16:uniqueId val="{00000000-B7F0-45F5-95F2-462D6C4C7AF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B7F0-45F5-95F2-462D6C4C7AF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78.78</c:v>
                </c:pt>
                <c:pt idx="1">
                  <c:v>76.41</c:v>
                </c:pt>
                <c:pt idx="2">
                  <c:v>82.36</c:v>
                </c:pt>
                <c:pt idx="3">
                  <c:v>82.36</c:v>
                </c:pt>
                <c:pt idx="4">
                  <c:v>89.44</c:v>
                </c:pt>
              </c:numCache>
            </c:numRef>
          </c:val>
          <c:extLst>
            <c:ext xmlns:c16="http://schemas.microsoft.com/office/drawing/2014/chart" uri="{C3380CC4-5D6E-409C-BE32-E72D297353CC}">
              <c16:uniqueId val="{00000000-5555-495D-862D-85D271EB39C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55-495D-862D-85D271EB39C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DA-41A3-98D5-B8D0120A25A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DA-41A3-98D5-B8D0120A25A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9FE-4543-A772-504C3A31910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FE-4543-A772-504C3A31910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26-4A91-9B7B-69C4EC53017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26-4A91-9B7B-69C4EC53017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75-4041-8A7C-ED7FD0780B0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75-4041-8A7C-ED7FD0780B0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71-4430-92D3-8590F268120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F471-4430-92D3-8590F268120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40</c:v>
                </c:pt>
                <c:pt idx="1">
                  <c:v>39.39</c:v>
                </c:pt>
                <c:pt idx="2">
                  <c:v>42</c:v>
                </c:pt>
                <c:pt idx="3">
                  <c:v>36.61</c:v>
                </c:pt>
                <c:pt idx="4">
                  <c:v>30.61</c:v>
                </c:pt>
              </c:numCache>
            </c:numRef>
          </c:val>
          <c:extLst>
            <c:ext xmlns:c16="http://schemas.microsoft.com/office/drawing/2014/chart" uri="{C3380CC4-5D6E-409C-BE32-E72D297353CC}">
              <c16:uniqueId val="{00000000-438A-4F56-A460-BE17362F0D5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438A-4F56-A460-BE17362F0D5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275.35000000000002</c:v>
                </c:pt>
                <c:pt idx="1">
                  <c:v>281.16000000000003</c:v>
                </c:pt>
                <c:pt idx="2">
                  <c:v>258.61</c:v>
                </c:pt>
                <c:pt idx="3">
                  <c:v>236.64</c:v>
                </c:pt>
                <c:pt idx="4">
                  <c:v>216.17</c:v>
                </c:pt>
              </c:numCache>
            </c:numRef>
          </c:val>
          <c:extLst>
            <c:ext xmlns:c16="http://schemas.microsoft.com/office/drawing/2014/chart" uri="{C3380CC4-5D6E-409C-BE32-E72D297353CC}">
              <c16:uniqueId val="{00000000-AE39-463C-B859-832E0EF1AF5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AE39-463C-B859-832E0EF1AF5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群馬県　昭和村</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7007</v>
      </c>
      <c r="AM8" s="45"/>
      <c r="AN8" s="45"/>
      <c r="AO8" s="45"/>
      <c r="AP8" s="45"/>
      <c r="AQ8" s="45"/>
      <c r="AR8" s="45"/>
      <c r="AS8" s="45"/>
      <c r="AT8" s="46">
        <f>データ!T6</f>
        <v>64.14</v>
      </c>
      <c r="AU8" s="46"/>
      <c r="AV8" s="46"/>
      <c r="AW8" s="46"/>
      <c r="AX8" s="46"/>
      <c r="AY8" s="46"/>
      <c r="AZ8" s="46"/>
      <c r="BA8" s="46"/>
      <c r="BB8" s="46">
        <f>データ!U6</f>
        <v>109.25</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71.34</v>
      </c>
      <c r="Q10" s="46"/>
      <c r="R10" s="46"/>
      <c r="S10" s="46"/>
      <c r="T10" s="46"/>
      <c r="U10" s="46"/>
      <c r="V10" s="46"/>
      <c r="W10" s="46">
        <f>データ!Q6</f>
        <v>100</v>
      </c>
      <c r="X10" s="46"/>
      <c r="Y10" s="46"/>
      <c r="Z10" s="46"/>
      <c r="AA10" s="46"/>
      <c r="AB10" s="46"/>
      <c r="AC10" s="46"/>
      <c r="AD10" s="45">
        <f>データ!R6</f>
        <v>2530</v>
      </c>
      <c r="AE10" s="45"/>
      <c r="AF10" s="45"/>
      <c r="AG10" s="45"/>
      <c r="AH10" s="45"/>
      <c r="AI10" s="45"/>
      <c r="AJ10" s="45"/>
      <c r="AK10" s="2"/>
      <c r="AL10" s="45">
        <f>データ!V6</f>
        <v>4977</v>
      </c>
      <c r="AM10" s="45"/>
      <c r="AN10" s="45"/>
      <c r="AO10" s="45"/>
      <c r="AP10" s="45"/>
      <c r="AQ10" s="45"/>
      <c r="AR10" s="45"/>
      <c r="AS10" s="45"/>
      <c r="AT10" s="46">
        <f>データ!W6</f>
        <v>1.84</v>
      </c>
      <c r="AU10" s="46"/>
      <c r="AV10" s="46"/>
      <c r="AW10" s="46"/>
      <c r="AX10" s="46"/>
      <c r="AY10" s="46"/>
      <c r="AZ10" s="46"/>
      <c r="BA10" s="46"/>
      <c r="BB10" s="46">
        <f>データ!X6</f>
        <v>2704.89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p3hSqfsshbLSCH0ojmIau0yuqfqilMptwjZjVIGa+VJzxRrAt/Q7xgf3vUiIDrhD5bBk9xcabkK4oBC/3V2ysQ==" saltValue="oInoAZVOCJdJZVQiX/Er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104485</v>
      </c>
      <c r="D6" s="19">
        <f t="shared" si="3"/>
        <v>47</v>
      </c>
      <c r="E6" s="19">
        <f t="shared" si="3"/>
        <v>17</v>
      </c>
      <c r="F6" s="19">
        <f t="shared" si="3"/>
        <v>5</v>
      </c>
      <c r="G6" s="19">
        <f t="shared" si="3"/>
        <v>0</v>
      </c>
      <c r="H6" s="19" t="str">
        <f t="shared" si="3"/>
        <v>群馬県　昭和村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71.34</v>
      </c>
      <c r="Q6" s="20">
        <f t="shared" si="3"/>
        <v>100</v>
      </c>
      <c r="R6" s="20">
        <f t="shared" si="3"/>
        <v>2530</v>
      </c>
      <c r="S6" s="20">
        <f t="shared" si="3"/>
        <v>7007</v>
      </c>
      <c r="T6" s="20">
        <f t="shared" si="3"/>
        <v>64.14</v>
      </c>
      <c r="U6" s="20">
        <f t="shared" si="3"/>
        <v>109.25</v>
      </c>
      <c r="V6" s="20">
        <f t="shared" si="3"/>
        <v>4977</v>
      </c>
      <c r="W6" s="20">
        <f t="shared" si="3"/>
        <v>1.84</v>
      </c>
      <c r="X6" s="20">
        <f t="shared" si="3"/>
        <v>2704.89</v>
      </c>
      <c r="Y6" s="21">
        <f>IF(Y7="",NA(),Y7)</f>
        <v>78.78</v>
      </c>
      <c r="Z6" s="21">
        <f t="shared" ref="Z6:AH6" si="4">IF(Z7="",NA(),Z7)</f>
        <v>76.41</v>
      </c>
      <c r="AA6" s="21">
        <f t="shared" si="4"/>
        <v>82.36</v>
      </c>
      <c r="AB6" s="21">
        <f t="shared" si="4"/>
        <v>82.36</v>
      </c>
      <c r="AC6" s="21">
        <f t="shared" si="4"/>
        <v>89.44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40</v>
      </c>
      <c r="BR6" s="21">
        <f t="shared" ref="BR6:BZ6" si="8">IF(BR7="",NA(),BR7)</f>
        <v>39.39</v>
      </c>
      <c r="BS6" s="21">
        <f t="shared" si="8"/>
        <v>42</v>
      </c>
      <c r="BT6" s="21">
        <f t="shared" si="8"/>
        <v>36.61</v>
      </c>
      <c r="BU6" s="21">
        <f t="shared" si="8"/>
        <v>30.61</v>
      </c>
      <c r="BV6" s="21">
        <f t="shared" si="8"/>
        <v>57.77</v>
      </c>
      <c r="BW6" s="21">
        <f t="shared" si="8"/>
        <v>57.31</v>
      </c>
      <c r="BX6" s="21">
        <f t="shared" si="8"/>
        <v>57.08</v>
      </c>
      <c r="BY6" s="21">
        <f t="shared" si="8"/>
        <v>56.26</v>
      </c>
      <c r="BZ6" s="21">
        <f t="shared" si="8"/>
        <v>52.94</v>
      </c>
      <c r="CA6" s="20" t="str">
        <f>IF(CA7="","",IF(CA7="-","【-】","【"&amp;SUBSTITUTE(TEXT(CA7,"#,##0.00"),"-","△")&amp;"】"))</f>
        <v>【57.02】</v>
      </c>
      <c r="CB6" s="21">
        <f>IF(CB7="",NA(),CB7)</f>
        <v>275.35000000000002</v>
      </c>
      <c r="CC6" s="21">
        <f t="shared" ref="CC6:CK6" si="9">IF(CC7="",NA(),CC7)</f>
        <v>281.16000000000003</v>
      </c>
      <c r="CD6" s="21">
        <f t="shared" si="9"/>
        <v>258.61</v>
      </c>
      <c r="CE6" s="21">
        <f t="shared" si="9"/>
        <v>236.64</v>
      </c>
      <c r="CF6" s="21">
        <f t="shared" si="9"/>
        <v>216.17</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46.39</v>
      </c>
      <c r="CN6" s="21">
        <f t="shared" ref="CN6:CV6" si="10">IF(CN7="",NA(),CN7)</f>
        <v>46.39</v>
      </c>
      <c r="CO6" s="21">
        <f t="shared" si="10"/>
        <v>48.51</v>
      </c>
      <c r="CP6" s="21">
        <f t="shared" si="10"/>
        <v>48.4</v>
      </c>
      <c r="CQ6" s="21">
        <f t="shared" si="10"/>
        <v>46.73</v>
      </c>
      <c r="CR6" s="21">
        <f t="shared" si="10"/>
        <v>50.68</v>
      </c>
      <c r="CS6" s="21">
        <f t="shared" si="10"/>
        <v>50.14</v>
      </c>
      <c r="CT6" s="21">
        <f t="shared" si="10"/>
        <v>54.83</v>
      </c>
      <c r="CU6" s="21">
        <f t="shared" si="10"/>
        <v>66.53</v>
      </c>
      <c r="CV6" s="21">
        <f t="shared" si="10"/>
        <v>52.35</v>
      </c>
      <c r="CW6" s="20" t="str">
        <f>IF(CW7="","",IF(CW7="-","【-】","【"&amp;SUBSTITUTE(TEXT(CW7,"#,##0.00"),"-","△")&amp;"】"))</f>
        <v>【52.55】</v>
      </c>
      <c r="CX6" s="21">
        <f>IF(CX7="",NA(),CX7)</f>
        <v>90.49</v>
      </c>
      <c r="CY6" s="21">
        <f t="shared" ref="CY6:DG6" si="11">IF(CY7="",NA(),CY7)</f>
        <v>83</v>
      </c>
      <c r="CZ6" s="21">
        <f t="shared" si="11"/>
        <v>84.09</v>
      </c>
      <c r="DA6" s="21">
        <f t="shared" si="11"/>
        <v>84.43</v>
      </c>
      <c r="DB6" s="21">
        <f t="shared" si="11"/>
        <v>85.15</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104485</v>
      </c>
      <c r="D7" s="23">
        <v>47</v>
      </c>
      <c r="E7" s="23">
        <v>17</v>
      </c>
      <c r="F7" s="23">
        <v>5</v>
      </c>
      <c r="G7" s="23">
        <v>0</v>
      </c>
      <c r="H7" s="23" t="s">
        <v>97</v>
      </c>
      <c r="I7" s="23" t="s">
        <v>98</v>
      </c>
      <c r="J7" s="23" t="s">
        <v>99</v>
      </c>
      <c r="K7" s="23" t="s">
        <v>100</v>
      </c>
      <c r="L7" s="23" t="s">
        <v>101</v>
      </c>
      <c r="M7" s="23" t="s">
        <v>102</v>
      </c>
      <c r="N7" s="24" t="s">
        <v>103</v>
      </c>
      <c r="O7" s="24" t="s">
        <v>104</v>
      </c>
      <c r="P7" s="24">
        <v>71.34</v>
      </c>
      <c r="Q7" s="24">
        <v>100</v>
      </c>
      <c r="R7" s="24">
        <v>2530</v>
      </c>
      <c r="S7" s="24">
        <v>7007</v>
      </c>
      <c r="T7" s="24">
        <v>64.14</v>
      </c>
      <c r="U7" s="24">
        <v>109.25</v>
      </c>
      <c r="V7" s="24">
        <v>4977</v>
      </c>
      <c r="W7" s="24">
        <v>1.84</v>
      </c>
      <c r="X7" s="24">
        <v>2704.89</v>
      </c>
      <c r="Y7" s="24">
        <v>78.78</v>
      </c>
      <c r="Z7" s="24">
        <v>76.41</v>
      </c>
      <c r="AA7" s="24">
        <v>82.36</v>
      </c>
      <c r="AB7" s="24">
        <v>82.36</v>
      </c>
      <c r="AC7" s="24">
        <v>89.44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40</v>
      </c>
      <c r="BR7" s="24">
        <v>39.39</v>
      </c>
      <c r="BS7" s="24">
        <v>42</v>
      </c>
      <c r="BT7" s="24">
        <v>36.61</v>
      </c>
      <c r="BU7" s="24">
        <v>30.61</v>
      </c>
      <c r="BV7" s="24">
        <v>57.77</v>
      </c>
      <c r="BW7" s="24">
        <v>57.31</v>
      </c>
      <c r="BX7" s="24">
        <v>57.08</v>
      </c>
      <c r="BY7" s="24">
        <v>56.26</v>
      </c>
      <c r="BZ7" s="24">
        <v>52.94</v>
      </c>
      <c r="CA7" s="24">
        <v>57.02</v>
      </c>
      <c r="CB7" s="24">
        <v>275.35000000000002</v>
      </c>
      <c r="CC7" s="24">
        <v>281.16000000000003</v>
      </c>
      <c r="CD7" s="24">
        <v>258.61</v>
      </c>
      <c r="CE7" s="24">
        <v>236.64</v>
      </c>
      <c r="CF7" s="24">
        <v>216.17</v>
      </c>
      <c r="CG7" s="24">
        <v>274.35000000000002</v>
      </c>
      <c r="CH7" s="24">
        <v>273.52</v>
      </c>
      <c r="CI7" s="24">
        <v>274.99</v>
      </c>
      <c r="CJ7" s="24">
        <v>282.08999999999997</v>
      </c>
      <c r="CK7" s="24">
        <v>303.27999999999997</v>
      </c>
      <c r="CL7" s="24">
        <v>273.68</v>
      </c>
      <c r="CM7" s="24">
        <v>46.39</v>
      </c>
      <c r="CN7" s="24">
        <v>46.39</v>
      </c>
      <c r="CO7" s="24">
        <v>48.51</v>
      </c>
      <c r="CP7" s="24">
        <v>48.4</v>
      </c>
      <c r="CQ7" s="24">
        <v>46.73</v>
      </c>
      <c r="CR7" s="24">
        <v>50.68</v>
      </c>
      <c r="CS7" s="24">
        <v>50.14</v>
      </c>
      <c r="CT7" s="24">
        <v>54.83</v>
      </c>
      <c r="CU7" s="24">
        <v>66.53</v>
      </c>
      <c r="CV7" s="24">
        <v>52.35</v>
      </c>
      <c r="CW7" s="24">
        <v>52.55</v>
      </c>
      <c r="CX7" s="24">
        <v>90.49</v>
      </c>
      <c r="CY7" s="24">
        <v>83</v>
      </c>
      <c r="CZ7" s="24">
        <v>84.09</v>
      </c>
      <c r="DA7" s="24">
        <v>84.43</v>
      </c>
      <c r="DB7" s="24">
        <v>85.15</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2024-02-21T00:21:51Z</cp:lastPrinted>
  <dcterms:created xsi:type="dcterms:W3CDTF">2023-12-12T02:53:18Z</dcterms:created>
  <dcterms:modified xsi:type="dcterms:W3CDTF">2024-02-21T00:21:56Z</dcterms:modified>
  <cp:category/>
</cp:coreProperties>
</file>