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C:\Users\goto-tetsuya.PREF\Desktop\新しいフォルダー (3)\"/>
    </mc:Choice>
  </mc:AlternateContent>
  <xr:revisionPtr revIDLastSave="0" documentId="13_ncr:1_{5FBB826B-F2E4-488B-92B5-6BE23056E09C}" xr6:coauthVersionLast="36" xr6:coauthVersionMax="47" xr10:uidLastSave="{00000000-0000-0000-0000-000000000000}"/>
  <workbookProtection workbookAlgorithmName="SHA-512" workbookHashValue="3rvjZhcRTELF1XOtEA7++5WEqcGtXv6CHdiPMuWBEBGhKrprPnmeGk77TYIFtbSERHVdSnj84HoxoH3O7ufy6Q==" workbookSaltValue="/0f79jTQzq2ZvbfGg2Bakw==" workbookSpinCount="100000" lockStructure="1"/>
  <bookViews>
    <workbookView minimized="1" xWindow="-12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AL8" i="4" s="1"/>
  <c r="R6" i="5"/>
  <c r="Q6" i="5"/>
  <c r="P6" i="5"/>
  <c r="P10" i="4" s="1"/>
  <c r="O6" i="5"/>
  <c r="I10" i="4" s="1"/>
  <c r="N6" i="5"/>
  <c r="M6" i="5"/>
  <c r="L6" i="5"/>
  <c r="W8" i="4" s="1"/>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E86" i="4"/>
  <c r="AD10" i="4"/>
  <c r="W10" i="4"/>
  <c r="B10" i="4"/>
  <c r="AD8" i="4"/>
  <c r="B8" i="4"/>
  <c r="B6" i="4"/>
</calcChain>
</file>

<file path=xl/sharedStrings.xml><?xml version="1.0" encoding="utf-8"?>
<sst xmlns="http://schemas.openxmlformats.org/spreadsheetml/2006/main" count="236" uniqueCount="120">
  <si>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</si>
  <si>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</si>
  <si>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</si>
  <si>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</si>
  <si>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</si>
  <si>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</si>
  <si>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</si>
  <si>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</si>
  <si>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</si>
  <si>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</si>
  <si>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</si>
  <si>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</si>
  <si>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</si>
  <si>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</si>
  <si>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</si>
  <si>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</si>
  <si>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</si>
  <si>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</si>
  <si>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</si>
  <si>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</si>
  <si>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</si>
  <si>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</si>
  <si>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</si>
  <si>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</si>
  <si>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</si>
  <si>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</si>
  <si>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</si>
  <si>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</si>
  <si>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</si>
  <si>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</si>
  <si>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</si>
  <si>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</si>
  <si>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</si>
  <si>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</si>
  <si>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</si>
  <si>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</si>
  <si>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</si>
  <si>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</si>
  <si>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</si>
  <si>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</si>
  <si>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</si>
  <si>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</si>
  <si>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</si>
  <si>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</si>
  <si>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</si>
  <si>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</si>
  <si>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</si>
  <si>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</si>
  <si>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</si>
  <si>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</si>
  <si>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</si>
  <si>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</si>
  <si>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</si>
  <si>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</si>
  <si>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</si>
  <si>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</si>
  <si>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</si>
  <si>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</si>
  <si>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</si>
  <si>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</si>
  <si>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</si>
  <si>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</si>
  <si>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</si>
  <si>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</si>
  <si>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</si>
  <si>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</si>
  <si>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</si>
  <si>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</si>
  <si>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</si>
  <si>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</si>
  <si>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</si>
  <si>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</si>
  <si>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</si>
  <si>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</si>
  <si>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</si>
  <si>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</si>
  <si>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</si>
  <si>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</si>
  <si>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</si>
  <si>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</si>
  <si>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</si>
  <si>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</si>
  <si>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</si>
  <si>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</si>
  <si>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</si>
  <si>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</si>
  <si>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</si>
  <si>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</si>
  <si>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</si>
  <si>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</si>
  <si>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</si>
  <si>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</si>
  <si>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</si>
  <si>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</si>
  <si>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</si>
  <si>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</si>
  <si>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</si>
  <si>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</si>
  <si>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</si>
  <si>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高山村</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</si>
  <si>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</si>
  <si>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</si>
  <si>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</si>
  <si>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</si>
  <si>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</si>
  <si>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</si>
  <si>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</si>
  <si>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</si>
  <si>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</si>
  <si>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</si>
  <si>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</si>
  <si>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</si>
  <si>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</si>
  <si>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</si>
  <si>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</si>
  <si>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</si>
  <si>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</si>
  <si>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①有形固定資産減価償却率・・・該当数値なし
②管渠老朽化率・・・該当数値なし
③管渠改善率・・・当該値は０であり、計画的な更新を検討する必要がある。</t>
    <rPh sb="1" eb="3">
      <t>ユウケイ</t>
    </rPh>
    <rPh sb="3" eb="7">
      <t>コテイシサン</t>
    </rPh>
    <rPh sb="7" eb="9">
      <t>ゲンカ</t>
    </rPh>
    <rPh sb="9" eb="12">
      <t>ショウキャクリツ</t>
    </rPh>
    <rPh sb="15" eb="17">
      <t>ガイトウ</t>
    </rPh>
    <rPh sb="17" eb="19">
      <t>スウチ</t>
    </rPh>
    <rPh sb="23" eb="24">
      <t>カン</t>
    </rPh>
    <rPh sb="24" eb="25">
      <t>キョ</t>
    </rPh>
    <rPh sb="25" eb="28">
      <t>ロウキュウカ</t>
    </rPh>
    <rPh sb="28" eb="29">
      <t>リツ</t>
    </rPh>
    <rPh sb="32" eb="34">
      <t>ガイトウ</t>
    </rPh>
    <rPh sb="34" eb="36">
      <t>スウチ</t>
    </rPh>
    <rPh sb="40" eb="41">
      <t>カン</t>
    </rPh>
    <rPh sb="41" eb="42">
      <t>キョ</t>
    </rPh>
    <rPh sb="42" eb="45">
      <t>カイゼンリツ</t>
    </rPh>
    <rPh sb="48" eb="50">
      <t>トウガイ</t>
    </rPh>
    <rPh sb="50" eb="51">
      <t>チ</t>
    </rPh>
    <rPh sb="57" eb="60">
      <t>ケイカクテキ</t>
    </rPh>
    <rPh sb="61" eb="63">
      <t>コウシン</t>
    </rPh>
    <rPh sb="64" eb="66">
      <t>ケントウ</t>
    </rPh>
    <rPh sb="68" eb="70">
      <t>ヒツヨウ</t>
    </rPh>
    <phoneticPr fontId="4"/>
  </si>
  <si>
    <t>「１．経営の健全性・効率性」は、設備の老朽化等に伴う更新等により、今後の総費用の増加が見込まれるため、多方面の数値に影響が出てくることが想定される。依然、一般会計からの繰入金に頼った厳しい経営となっており、施設の本格的な見直しも必要となってきている。水洗化率は上昇傾向にあるが、人口減少により使用水量も低下しており、更なる料金収入増加を目指し、つなぎ込み率の向上及び料金改定の検討が必要になってくる。
「２．老朽化の状況」は、施設の供用開始から10年以上が経過し、施設や管路の修繕が今後増加していくことが考えられるので、将来を見据えた更新計画を検討し、経費の平準化を図れるようにする。</t>
    <rPh sb="3" eb="5">
      <t>ケイエイ</t>
    </rPh>
    <rPh sb="6" eb="9">
      <t>ケンゼンセイ</t>
    </rPh>
    <rPh sb="10" eb="13">
      <t>コウリツセイ</t>
    </rPh>
    <rPh sb="16" eb="18">
      <t>セツビ</t>
    </rPh>
    <rPh sb="19" eb="22">
      <t>ロウキュウカ</t>
    </rPh>
    <rPh sb="22" eb="23">
      <t>トウ</t>
    </rPh>
    <rPh sb="24" eb="25">
      <t>トモナ</t>
    </rPh>
    <rPh sb="26" eb="28">
      <t>コウシン</t>
    </rPh>
    <rPh sb="28" eb="29">
      <t>トウ</t>
    </rPh>
    <rPh sb="33" eb="35">
      <t>コンゴ</t>
    </rPh>
    <rPh sb="36" eb="39">
      <t>ソウヒヨウ</t>
    </rPh>
    <rPh sb="40" eb="42">
      <t>ゾウカ</t>
    </rPh>
    <rPh sb="43" eb="45">
      <t>ミコ</t>
    </rPh>
    <rPh sb="51" eb="54">
      <t>タホウメン</t>
    </rPh>
    <rPh sb="55" eb="57">
      <t>スウチ</t>
    </rPh>
    <rPh sb="58" eb="60">
      <t>エイキョウ</t>
    </rPh>
    <rPh sb="61" eb="62">
      <t>デ</t>
    </rPh>
    <rPh sb="68" eb="70">
      <t>ソウテイ</t>
    </rPh>
    <rPh sb="74" eb="76">
      <t>イゼン</t>
    </rPh>
    <rPh sb="77" eb="81">
      <t>イッパンカイケイ</t>
    </rPh>
    <rPh sb="84" eb="87">
      <t>クリイレキン</t>
    </rPh>
    <rPh sb="88" eb="89">
      <t>タヨ</t>
    </rPh>
    <rPh sb="91" eb="92">
      <t>キビ</t>
    </rPh>
    <rPh sb="94" eb="96">
      <t>ケイエイ</t>
    </rPh>
    <rPh sb="103" eb="105">
      <t>シセツ</t>
    </rPh>
    <rPh sb="106" eb="109">
      <t>ホンカクテキ</t>
    </rPh>
    <rPh sb="110" eb="112">
      <t>ミナオ</t>
    </rPh>
    <rPh sb="114" eb="116">
      <t>ヒツヨウ</t>
    </rPh>
    <rPh sb="125" eb="128">
      <t>スイセンカ</t>
    </rPh>
    <rPh sb="128" eb="129">
      <t>リツ</t>
    </rPh>
    <rPh sb="130" eb="132">
      <t>ジョウショウ</t>
    </rPh>
    <rPh sb="132" eb="134">
      <t>ケイコウ</t>
    </rPh>
    <rPh sb="139" eb="141">
      <t>ジンコウ</t>
    </rPh>
    <rPh sb="141" eb="143">
      <t>ゲンショウ</t>
    </rPh>
    <rPh sb="146" eb="148">
      <t>シヨウ</t>
    </rPh>
    <rPh sb="148" eb="150">
      <t>スイリョウ</t>
    </rPh>
    <rPh sb="151" eb="153">
      <t>テイカ</t>
    </rPh>
    <rPh sb="158" eb="159">
      <t>サラ</t>
    </rPh>
    <rPh sb="161" eb="163">
      <t>リョウキン</t>
    </rPh>
    <rPh sb="163" eb="165">
      <t>シュウニュウ</t>
    </rPh>
    <rPh sb="165" eb="167">
      <t>ゾウカ</t>
    </rPh>
    <rPh sb="168" eb="170">
      <t>メザ</t>
    </rPh>
    <rPh sb="175" eb="176">
      <t>コ</t>
    </rPh>
    <rPh sb="177" eb="178">
      <t>リツ</t>
    </rPh>
    <rPh sb="179" eb="181">
      <t>コウジョウ</t>
    </rPh>
    <rPh sb="181" eb="182">
      <t>オヨ</t>
    </rPh>
    <rPh sb="183" eb="185">
      <t>リョウキン</t>
    </rPh>
    <rPh sb="185" eb="187">
      <t>カイテイ</t>
    </rPh>
    <rPh sb="188" eb="190">
      <t>ケントウ</t>
    </rPh>
    <rPh sb="191" eb="193">
      <t>ヒツヨウ</t>
    </rPh>
    <rPh sb="205" eb="208">
      <t>ロウキュウカ</t>
    </rPh>
    <rPh sb="209" eb="211">
      <t>ジョウキョウ</t>
    </rPh>
    <rPh sb="214" eb="216">
      <t>シセツ</t>
    </rPh>
    <rPh sb="217" eb="219">
      <t>キョウヨウ</t>
    </rPh>
    <rPh sb="219" eb="221">
      <t>カイシ</t>
    </rPh>
    <rPh sb="225" eb="226">
      <t>ネン</t>
    </rPh>
    <rPh sb="226" eb="228">
      <t>イジョウ</t>
    </rPh>
    <rPh sb="229" eb="231">
      <t>ケイカ</t>
    </rPh>
    <rPh sb="233" eb="235">
      <t>シセツ</t>
    </rPh>
    <rPh sb="236" eb="238">
      <t>カンロ</t>
    </rPh>
    <rPh sb="239" eb="241">
      <t>シュウゼン</t>
    </rPh>
    <rPh sb="242" eb="244">
      <t>コンゴ</t>
    </rPh>
    <rPh sb="244" eb="246">
      <t>ゾウカ</t>
    </rPh>
    <rPh sb="253" eb="254">
      <t>カンガ</t>
    </rPh>
    <rPh sb="261" eb="263">
      <t>ショウライ</t>
    </rPh>
    <rPh sb="264" eb="266">
      <t>ミス</t>
    </rPh>
    <rPh sb="268" eb="270">
      <t>コウシン</t>
    </rPh>
    <rPh sb="270" eb="272">
      <t>ケイカク</t>
    </rPh>
    <rPh sb="273" eb="275">
      <t>ケントウ</t>
    </rPh>
    <rPh sb="277" eb="279">
      <t>ケイヒ</t>
    </rPh>
    <rPh sb="280" eb="283">
      <t>ヘイジュンカ</t>
    </rPh>
    <rPh sb="284" eb="285">
      <t>ハカ</t>
    </rPh>
    <phoneticPr fontId="4"/>
  </si>
  <si>
    <t>①収益的収支比率・・・総収益、総費用ともに前年とあまり変化がなかったため、前年と同じくらいの数値となっている。一般会計繰入金に頼った経営となっているため、料金改定を見据えながら費用の削減と収益の確保に努める必要がある。
②累積欠損金比率・・・該当数値なし
③流動比率・・・該当数値なし
④企業債残高対事業規模比率・・・前年度と同様０であるが、一般会計の繰出金に頼りすぎず、営業収益を少しでも上げられるようにすることが必要である。
⑤経費回収率・・・類似団体平均値を下回り、また、前年度より回収率が低下している。人口も減少していることから適正な料金設定による収入の確保が必要である。
⑥汚水処理原価・・・類似団体平均値を目標に費用効果の高い処理コストの抑制等に努める必要がある。
⑦施設利用率・・・人口が減少していることから施設規模の見直しや統廃合を含めた改善の必要がある。
⑧水洗化率・・・上昇傾向ではあるが、人口減少に伴う数値の上昇も考えられるため、引き続き水洗化の推進に努める必要がある。</t>
    <rPh sb="1" eb="4">
      <t>シュウエキテキ</t>
    </rPh>
    <rPh sb="4" eb="6">
      <t>シュウシ</t>
    </rPh>
    <rPh sb="6" eb="8">
      <t>ヒリツ</t>
    </rPh>
    <rPh sb="11" eb="14">
      <t>ソウシュウエキ</t>
    </rPh>
    <rPh sb="15" eb="18">
      <t>ソウヒヨウ</t>
    </rPh>
    <rPh sb="21" eb="23">
      <t>ゼンネン</t>
    </rPh>
    <rPh sb="27" eb="29">
      <t>ヘンカ</t>
    </rPh>
    <rPh sb="37" eb="39">
      <t>ゼンネン</t>
    </rPh>
    <rPh sb="40" eb="41">
      <t>オナ</t>
    </rPh>
    <rPh sb="46" eb="48">
      <t>スウチ</t>
    </rPh>
    <rPh sb="55" eb="57">
      <t>イッパン</t>
    </rPh>
    <rPh sb="57" eb="59">
      <t>カイケイ</t>
    </rPh>
    <rPh sb="59" eb="62">
      <t>クリイレキン</t>
    </rPh>
    <rPh sb="63" eb="64">
      <t>タヨ</t>
    </rPh>
    <rPh sb="66" eb="68">
      <t>ケイエイ</t>
    </rPh>
    <rPh sb="77" eb="79">
      <t>リョウキン</t>
    </rPh>
    <rPh sb="79" eb="81">
      <t>カイテイ</t>
    </rPh>
    <rPh sb="82" eb="84">
      <t>ミス</t>
    </rPh>
    <rPh sb="88" eb="90">
      <t>ヒヨウ</t>
    </rPh>
    <rPh sb="91" eb="93">
      <t>サクゲン</t>
    </rPh>
    <rPh sb="94" eb="96">
      <t>シュウエキ</t>
    </rPh>
    <rPh sb="97" eb="99">
      <t>カクホ</t>
    </rPh>
    <rPh sb="100" eb="101">
      <t>ツト</t>
    </rPh>
    <rPh sb="103" eb="105">
      <t>ヒツヨウ</t>
    </rPh>
    <rPh sb="111" eb="113">
      <t>ルイセキ</t>
    </rPh>
    <rPh sb="113" eb="116">
      <t>ケッソンキン</t>
    </rPh>
    <rPh sb="116" eb="118">
      <t>ヒリツ</t>
    </rPh>
    <rPh sb="121" eb="123">
      <t>ガイトウ</t>
    </rPh>
    <rPh sb="123" eb="125">
      <t>スウチ</t>
    </rPh>
    <rPh sb="129" eb="131">
      <t>リュウドウ</t>
    </rPh>
    <rPh sb="131" eb="133">
      <t>ヒリツ</t>
    </rPh>
    <rPh sb="136" eb="138">
      <t>ガイトウ</t>
    </rPh>
    <rPh sb="138" eb="140">
      <t>スウチ</t>
    </rPh>
    <rPh sb="144" eb="147">
      <t>キギョウサイ</t>
    </rPh>
    <rPh sb="147" eb="149">
      <t>ザンダカ</t>
    </rPh>
    <rPh sb="149" eb="150">
      <t>タイ</t>
    </rPh>
    <rPh sb="150" eb="152">
      <t>ジギョウ</t>
    </rPh>
    <rPh sb="152" eb="154">
      <t>キボ</t>
    </rPh>
    <rPh sb="154" eb="156">
      <t>ヒリツ</t>
    </rPh>
    <rPh sb="159" eb="162">
      <t>ゼンネンド</t>
    </rPh>
    <rPh sb="163" eb="165">
      <t>ドウヨウ</t>
    </rPh>
    <rPh sb="171" eb="173">
      <t>イッパン</t>
    </rPh>
    <rPh sb="173" eb="175">
      <t>カイケイ</t>
    </rPh>
    <rPh sb="176" eb="177">
      <t>ク</t>
    </rPh>
    <rPh sb="224" eb="226">
      <t>ルイジ</t>
    </rPh>
    <rPh sb="226" eb="228">
      <t>ダンタイ</t>
    </rPh>
    <rPh sb="228" eb="231">
      <t>ヘイキンチ</t>
    </rPh>
    <rPh sb="232" eb="234">
      <t>シタマワ</t>
    </rPh>
    <rPh sb="239" eb="242">
      <t>ゼンネンド</t>
    </rPh>
    <rPh sb="244" eb="247">
      <t>カイシュウリツ</t>
    </rPh>
    <rPh sb="248" eb="250">
      <t>テイカ</t>
    </rPh>
    <rPh sb="255" eb="257">
      <t>ジンコウ</t>
    </rPh>
    <rPh sb="258" eb="260">
      <t>ゲンショウ</t>
    </rPh>
    <rPh sb="268" eb="270">
      <t>テキセイ</t>
    </rPh>
    <rPh sb="271" eb="273">
      <t>リョウキン</t>
    </rPh>
    <rPh sb="273" eb="275">
      <t>セッテイ</t>
    </rPh>
    <rPh sb="278" eb="280">
      <t>シュウニュウ</t>
    </rPh>
    <rPh sb="281" eb="283">
      <t>カクホ</t>
    </rPh>
    <rPh sb="284" eb="286">
      <t>ヒツヨウ</t>
    </rPh>
    <rPh sb="292" eb="294">
      <t>オスイ</t>
    </rPh>
    <rPh sb="294" eb="296">
      <t>ショリ</t>
    </rPh>
    <rPh sb="296" eb="298">
      <t>ゲンカ</t>
    </rPh>
    <rPh sb="301" eb="303">
      <t>ルイジ</t>
    </rPh>
    <rPh sb="303" eb="305">
      <t>ダンタイ</t>
    </rPh>
    <rPh sb="305" eb="308">
      <t>ヘイキンチ</t>
    </rPh>
    <rPh sb="309" eb="311">
      <t>モクヒョウ</t>
    </rPh>
    <rPh sb="312" eb="314">
      <t>ヒヨウ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</si>
</sst>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CDC-4932-BB58-09D9791039D4}"/>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quot;-&quot;">
                  <c:v>0.04</c:v>
                </c:pt>
                <c:pt idx="1">
                  <c:v>0</c:v>
                </c:pt>
                <c:pt idx="2" formatCode="#,##0.00;&quot;△&quot;#,##0.00;&quot;-&quot;">
                  <c:v>0.25</c:v>
                </c:pt>
                <c:pt idx="3" formatCode="#,##0.00;&quot;△&quot;#,##0.00;&quot;-&quot;">
                  <c:v>0.05</c:v>
                </c:pt>
                <c:pt idx="4" formatCode="#,##0.00;&quot;△&quot;#,##0.00;&quot;-&quot;">
                  <c:v>0.03</c:v>
                </c:pt>
              </c:numCache>
            </c:numRef>
          </c:val>
          <c:smooth val="0"/>
          <c:extLst>
            <c:ext xmlns:c16="http://schemas.microsoft.com/office/drawing/2014/chart" uri="{C3380CC4-5D6E-409C-BE32-E72D297353CC}">
              <c16:uniqueId val="{00000001-7CDC-4932-BB58-09D9791039D4}"/>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39.549999999999997</c:v>
                </c:pt>
                <c:pt idx="1">
                  <c:v>40.98</c:v>
                </c:pt>
                <c:pt idx="2">
                  <c:v>40.57</c:v>
                </c:pt>
                <c:pt idx="3">
                  <c:v>37.92</c:v>
                </c:pt>
                <c:pt idx="4">
                  <c:v>39.65</c:v>
                </c:pt>
              </c:numCache>
            </c:numRef>
          </c:val>
          <c:extLst>
            <c:ext xmlns:c16="http://schemas.microsoft.com/office/drawing/2014/chart" uri="{C3380CC4-5D6E-409C-BE32-E72D297353CC}">
              <c16:uniqueId val="{00000000-F443-49A0-BBC5-65CDBB332797}"/>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43.38</c:v>
                </c:pt>
                <c:pt idx="1">
                  <c:v>42.33</c:v>
                </c:pt>
                <c:pt idx="2">
                  <c:v>54.83</c:v>
                </c:pt>
                <c:pt idx="3">
                  <c:v>66.53</c:v>
                </c:pt>
                <c:pt idx="4">
                  <c:v>52.35</c:v>
                </c:pt>
              </c:numCache>
            </c:numRef>
          </c:val>
          <c:smooth val="0"/>
          <c:extLst>
            <c:ext xmlns:c16="http://schemas.microsoft.com/office/drawing/2014/chart" uri="{C3380CC4-5D6E-409C-BE32-E72D297353CC}">
              <c16:uniqueId val="{00000001-F443-49A0-BBC5-65CDBB332797}"/>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75.099999999999994</c:v>
                </c:pt>
                <c:pt idx="1">
                  <c:v>76.260000000000005</c:v>
                </c:pt>
                <c:pt idx="2">
                  <c:v>78.760000000000005</c:v>
                </c:pt>
                <c:pt idx="3">
                  <c:v>79.48</c:v>
                </c:pt>
                <c:pt idx="4">
                  <c:v>79.540000000000006</c:v>
                </c:pt>
              </c:numCache>
            </c:numRef>
          </c:val>
          <c:extLst>
            <c:ext xmlns:c16="http://schemas.microsoft.com/office/drawing/2014/chart" uri="{C3380CC4-5D6E-409C-BE32-E72D297353CC}">
              <c16:uniqueId val="{00000000-A622-4504-AD6D-7D247E50D31E}"/>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62.02</c:v>
                </c:pt>
                <c:pt idx="1">
                  <c:v>62.5</c:v>
                </c:pt>
                <c:pt idx="2">
                  <c:v>84.7</c:v>
                </c:pt>
                <c:pt idx="3">
                  <c:v>84.67</c:v>
                </c:pt>
                <c:pt idx="4">
                  <c:v>84.39</c:v>
                </c:pt>
              </c:numCache>
            </c:numRef>
          </c:val>
          <c:smooth val="0"/>
          <c:extLst>
            <c:ext xmlns:c16="http://schemas.microsoft.com/office/drawing/2014/chart" uri="{C3380CC4-5D6E-409C-BE32-E72D297353CC}">
              <c16:uniqueId val="{00000001-A622-4504-AD6D-7D247E50D31E}"/>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101.42</c:v>
                </c:pt>
                <c:pt idx="1">
                  <c:v>98.96</c:v>
                </c:pt>
                <c:pt idx="2">
                  <c:v>103.39</c:v>
                </c:pt>
                <c:pt idx="3">
                  <c:v>98.59</c:v>
                </c:pt>
                <c:pt idx="4">
                  <c:v>98.38</c:v>
                </c:pt>
              </c:numCache>
            </c:numRef>
          </c:val>
          <c:extLst>
            <c:ext xmlns:c16="http://schemas.microsoft.com/office/drawing/2014/chart" uri="{C3380CC4-5D6E-409C-BE32-E72D297353CC}">
              <c16:uniqueId val="{00000000-8751-4392-885A-3251AEFFF6CC}"/>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751-4392-885A-3251AEFFF6CC}"/>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8FD-47C7-8B90-E7609F615202}"/>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8FD-47C7-8B90-E7609F615202}"/>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842-4E58-B952-AFF5F08D26D1}"/>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842-4E58-B952-AFF5F08D26D1}"/>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B22-4E00-8FEA-BD6ABF0D7121}"/>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B22-4E00-8FEA-BD6ABF0D7121}"/>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9B4-407D-8A2B-51BCD0D86D53}"/>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9B4-407D-8A2B-51BCD0D86D53}"/>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A16-40C0-AAEB-521D4E2312F9}"/>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713.28</c:v>
                </c:pt>
                <c:pt idx="1">
                  <c:v>673.08</c:v>
                </c:pt>
                <c:pt idx="2">
                  <c:v>867.83</c:v>
                </c:pt>
                <c:pt idx="3">
                  <c:v>791.76</c:v>
                </c:pt>
                <c:pt idx="4">
                  <c:v>900.82</c:v>
                </c:pt>
              </c:numCache>
            </c:numRef>
          </c:val>
          <c:smooth val="0"/>
          <c:extLst>
            <c:ext xmlns:c16="http://schemas.microsoft.com/office/drawing/2014/chart" uri="{C3380CC4-5D6E-409C-BE32-E72D297353CC}">
              <c16:uniqueId val="{00000001-3A16-40C0-AAEB-521D4E2312F9}"/>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30.05</c:v>
                </c:pt>
                <c:pt idx="1">
                  <c:v>47.63</c:v>
                </c:pt>
                <c:pt idx="2">
                  <c:v>41.22</c:v>
                </c:pt>
                <c:pt idx="3">
                  <c:v>37.76</c:v>
                </c:pt>
                <c:pt idx="4">
                  <c:v>39.49</c:v>
                </c:pt>
              </c:numCache>
            </c:numRef>
          </c:val>
          <c:extLst>
            <c:ext xmlns:c16="http://schemas.microsoft.com/office/drawing/2014/chart" uri="{C3380CC4-5D6E-409C-BE32-E72D297353CC}">
              <c16:uniqueId val="{00000000-3324-4952-A8C6-DE4354741CCA}"/>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40.75</c:v>
                </c:pt>
                <c:pt idx="1">
                  <c:v>42.44</c:v>
                </c:pt>
                <c:pt idx="2">
                  <c:v>57.08</c:v>
                </c:pt>
                <c:pt idx="3">
                  <c:v>56.26</c:v>
                </c:pt>
                <c:pt idx="4">
                  <c:v>52.94</c:v>
                </c:pt>
              </c:numCache>
            </c:numRef>
          </c:val>
          <c:smooth val="0"/>
          <c:extLst>
            <c:ext xmlns:c16="http://schemas.microsoft.com/office/drawing/2014/chart" uri="{C3380CC4-5D6E-409C-BE32-E72D297353CC}">
              <c16:uniqueId val="{00000001-3324-4952-A8C6-DE4354741CCA}"/>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413.69</c:v>
                </c:pt>
                <c:pt idx="1">
                  <c:v>265.10000000000002</c:v>
                </c:pt>
                <c:pt idx="2">
                  <c:v>331.06</c:v>
                </c:pt>
                <c:pt idx="3">
                  <c:v>364.87</c:v>
                </c:pt>
                <c:pt idx="4">
                  <c:v>351.74</c:v>
                </c:pt>
              </c:numCache>
            </c:numRef>
          </c:val>
          <c:extLst>
            <c:ext xmlns:c16="http://schemas.microsoft.com/office/drawing/2014/chart" uri="{C3380CC4-5D6E-409C-BE32-E72D297353CC}">
              <c16:uniqueId val="{00000000-26CD-4DE2-A773-A1E1DA99DC51}"/>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311.70999999999998</c:v>
                </c:pt>
                <c:pt idx="1">
                  <c:v>284.54000000000002</c:v>
                </c:pt>
                <c:pt idx="2">
                  <c:v>274.99</c:v>
                </c:pt>
                <c:pt idx="3">
                  <c:v>282.08999999999997</c:v>
                </c:pt>
                <c:pt idx="4">
                  <c:v>303.27999999999997</c:v>
                </c:pt>
              </c:numCache>
            </c:numRef>
          </c:val>
          <c:smooth val="0"/>
          <c:extLst>
            <c:ext xmlns:c16="http://schemas.microsoft.com/office/drawing/2014/chart" uri="{C3380CC4-5D6E-409C-BE32-E72D297353CC}">
              <c16:uniqueId val="{00000001-26CD-4DE2-A773-A1E1DA99DC51}"/>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群馬県　高山村</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40" t="str">
        <f>データ!I6</f>
        <v>法非適用</v>
      </c>
      <c r="C8" s="40"/>
      <c r="D8" s="40"/>
      <c r="E8" s="40"/>
      <c r="F8" s="40"/>
      <c r="G8" s="40"/>
      <c r="H8" s="40"/>
      <c r="I8" s="40" t="str">
        <f>データ!J6</f>
        <v>下水道事業</v>
      </c>
      <c r="J8" s="40"/>
      <c r="K8" s="40"/>
      <c r="L8" s="40"/>
      <c r="M8" s="40"/>
      <c r="N8" s="40"/>
      <c r="O8" s="40"/>
      <c r="P8" s="40" t="str">
        <f>データ!K6</f>
        <v>農業集落排水</v>
      </c>
      <c r="Q8" s="40"/>
      <c r="R8" s="40"/>
      <c r="S8" s="40"/>
      <c r="T8" s="40"/>
      <c r="U8" s="40"/>
      <c r="V8" s="40"/>
      <c r="W8" s="40" t="str">
        <f>データ!L6</f>
        <v>F2</v>
      </c>
      <c r="X8" s="40"/>
      <c r="Y8" s="40"/>
      <c r="Z8" s="40"/>
      <c r="AA8" s="40"/>
      <c r="AB8" s="40"/>
      <c r="AC8" s="40"/>
      <c r="AD8" s="41" t="str">
        <f>データ!$M$6</f>
        <v>非設置</v>
      </c>
      <c r="AE8" s="41"/>
      <c r="AF8" s="41"/>
      <c r="AG8" s="41"/>
      <c r="AH8" s="41"/>
      <c r="AI8" s="41"/>
      <c r="AJ8" s="41"/>
      <c r="AK8" s="3"/>
      <c r="AL8" s="42">
        <f>データ!S6</f>
        <v>3331</v>
      </c>
      <c r="AM8" s="42"/>
      <c r="AN8" s="42"/>
      <c r="AO8" s="42"/>
      <c r="AP8" s="42"/>
      <c r="AQ8" s="42"/>
      <c r="AR8" s="42"/>
      <c r="AS8" s="42"/>
      <c r="AT8" s="35">
        <f>データ!T6</f>
        <v>64.180000000000007</v>
      </c>
      <c r="AU8" s="35"/>
      <c r="AV8" s="35"/>
      <c r="AW8" s="35"/>
      <c r="AX8" s="35"/>
      <c r="AY8" s="35"/>
      <c r="AZ8" s="35"/>
      <c r="BA8" s="35"/>
      <c r="BB8" s="35">
        <f>データ!U6</f>
        <v>51.9</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
      <c r="A10" s="2"/>
      <c r="B10" s="35" t="str">
        <f>データ!N6</f>
        <v>-</v>
      </c>
      <c r="C10" s="35"/>
      <c r="D10" s="35"/>
      <c r="E10" s="35"/>
      <c r="F10" s="35"/>
      <c r="G10" s="35"/>
      <c r="H10" s="35"/>
      <c r="I10" s="35" t="str">
        <f>データ!O6</f>
        <v>該当数値なし</v>
      </c>
      <c r="J10" s="35"/>
      <c r="K10" s="35"/>
      <c r="L10" s="35"/>
      <c r="M10" s="35"/>
      <c r="N10" s="35"/>
      <c r="O10" s="35"/>
      <c r="P10" s="35">
        <f>データ!P6</f>
        <v>51.11</v>
      </c>
      <c r="Q10" s="35"/>
      <c r="R10" s="35"/>
      <c r="S10" s="35"/>
      <c r="T10" s="35"/>
      <c r="U10" s="35"/>
      <c r="V10" s="35"/>
      <c r="W10" s="35">
        <f>データ!Q6</f>
        <v>90.86</v>
      </c>
      <c r="X10" s="35"/>
      <c r="Y10" s="35"/>
      <c r="Z10" s="35"/>
      <c r="AA10" s="35"/>
      <c r="AB10" s="35"/>
      <c r="AC10" s="35"/>
      <c r="AD10" s="42">
        <f>データ!R6</f>
        <v>2200</v>
      </c>
      <c r="AE10" s="42"/>
      <c r="AF10" s="42"/>
      <c r="AG10" s="42"/>
      <c r="AH10" s="42"/>
      <c r="AI10" s="42"/>
      <c r="AJ10" s="42"/>
      <c r="AK10" s="2"/>
      <c r="AL10" s="42">
        <f>データ!V6</f>
        <v>1681</v>
      </c>
      <c r="AM10" s="42"/>
      <c r="AN10" s="42"/>
      <c r="AO10" s="42"/>
      <c r="AP10" s="42"/>
      <c r="AQ10" s="42"/>
      <c r="AR10" s="42"/>
      <c r="AS10" s="42"/>
      <c r="AT10" s="35">
        <f>データ!W6</f>
        <v>1.98</v>
      </c>
      <c r="AU10" s="35"/>
      <c r="AV10" s="35"/>
      <c r="AW10" s="35"/>
      <c r="AX10" s="35"/>
      <c r="AY10" s="35"/>
      <c r="AZ10" s="35"/>
      <c r="BA10" s="35"/>
      <c r="BB10" s="35">
        <f>データ!X6</f>
        <v>848.99</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119</v>
      </c>
      <c r="BM16" s="66"/>
      <c r="BN16" s="66"/>
      <c r="BO16" s="66"/>
      <c r="BP16" s="66"/>
      <c r="BQ16" s="66"/>
      <c r="BR16" s="66"/>
      <c r="BS16" s="66"/>
      <c r="BT16" s="66"/>
      <c r="BU16" s="66"/>
      <c r="BV16" s="66"/>
      <c r="BW16" s="66"/>
      <c r="BX16" s="66"/>
      <c r="BY16" s="66"/>
      <c r="BZ16" s="6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117</v>
      </c>
      <c r="BM47" s="66"/>
      <c r="BN47" s="66"/>
      <c r="BO47" s="66"/>
      <c r="BP47" s="66"/>
      <c r="BQ47" s="66"/>
      <c r="BR47" s="66"/>
      <c r="BS47" s="66"/>
      <c r="BT47" s="66"/>
      <c r="BU47" s="66"/>
      <c r="BV47" s="66"/>
      <c r="BW47" s="66"/>
      <c r="BX47" s="66"/>
      <c r="BY47" s="66"/>
      <c r="BZ47" s="6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2">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118</v>
      </c>
      <c r="BM66" s="66"/>
      <c r="BN66" s="66"/>
      <c r="BO66" s="66"/>
      <c r="BP66" s="66"/>
      <c r="BQ66" s="66"/>
      <c r="BR66" s="66"/>
      <c r="BS66" s="66"/>
      <c r="BT66" s="66"/>
      <c r="BU66" s="66"/>
      <c r="BV66" s="66"/>
      <c r="BW66" s="66"/>
      <c r="BX66" s="66"/>
      <c r="BY66" s="66"/>
      <c r="BZ66" s="6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2">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44</v>
      </c>
      <c r="H86" s="12" t="str">
        <f>データ!BP6</f>
        <v>【809.19】</v>
      </c>
      <c r="I86" s="12" t="str">
        <f>データ!CA6</f>
        <v>【57.02】</v>
      </c>
      <c r="J86" s="12" t="str">
        <f>データ!CL6</f>
        <v>【273.68】</v>
      </c>
      <c r="K86" s="12" t="str">
        <f>データ!CW6</f>
        <v>【52.55】</v>
      </c>
      <c r="L86" s="12" t="str">
        <f>データ!DH6</f>
        <v>【87.30】</v>
      </c>
      <c r="M86" s="12" t="s">
        <v>45</v>
      </c>
      <c r="N86" s="12" t="s">
        <v>45</v>
      </c>
      <c r="O86" s="12" t="str">
        <f>データ!EO6</f>
        <v>【0.02】</v>
      </c>
    </row>
  </sheetData>
  <sheetProtection algorithmName="SHA-512" hashValue="tn31N/9Bowyu3mhDIvDOFGkqsMDPkZphs2LKQL2NW0KlBgXKYNrqOimonySBqKepwul7THwqXxxv67bprP7rRA==" saltValue="zf0mljC7T6kCiV0TuEe0O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 x14ac:dyDescent="0.2"/>
  <cols>
    <col min="2" max="144" width="11.90625" customWidth="1"/>
  </cols>
  <sheetData>
    <row r="1" spans="1:145" x14ac:dyDescent="0.2">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48</v>
      </c>
      <c r="B3" s="15" t="s">
        <v>49</v>
      </c>
      <c r="C3" s="15" t="s">
        <v>50</v>
      </c>
      <c r="D3" s="15" t="s">
        <v>51</v>
      </c>
      <c r="E3" s="15" t="s">
        <v>52</v>
      </c>
      <c r="F3" s="15" t="s">
        <v>53</v>
      </c>
      <c r="G3" s="15" t="s">
        <v>54</v>
      </c>
      <c r="H3" s="73" t="s">
        <v>55</v>
      </c>
      <c r="I3" s="74"/>
      <c r="J3" s="74"/>
      <c r="K3" s="74"/>
      <c r="L3" s="74"/>
      <c r="M3" s="74"/>
      <c r="N3" s="74"/>
      <c r="O3" s="74"/>
      <c r="P3" s="74"/>
      <c r="Q3" s="74"/>
      <c r="R3" s="74"/>
      <c r="S3" s="74"/>
      <c r="T3" s="74"/>
      <c r="U3" s="74"/>
      <c r="V3" s="74"/>
      <c r="W3" s="74"/>
      <c r="X3" s="75"/>
      <c r="Y3" s="79" t="s">
        <v>56</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57</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2">
      <c r="A4" s="14" t="s">
        <v>58</v>
      </c>
      <c r="B4" s="16"/>
      <c r="C4" s="16"/>
      <c r="D4" s="16"/>
      <c r="E4" s="16"/>
      <c r="F4" s="16"/>
      <c r="G4" s="16"/>
      <c r="H4" s="76"/>
      <c r="I4" s="77"/>
      <c r="J4" s="77"/>
      <c r="K4" s="77"/>
      <c r="L4" s="77"/>
      <c r="M4" s="77"/>
      <c r="N4" s="77"/>
      <c r="O4" s="77"/>
      <c r="P4" s="77"/>
      <c r="Q4" s="77"/>
      <c r="R4" s="77"/>
      <c r="S4" s="77"/>
      <c r="T4" s="77"/>
      <c r="U4" s="77"/>
      <c r="V4" s="77"/>
      <c r="W4" s="77"/>
      <c r="X4" s="78"/>
      <c r="Y4" s="72" t="s">
        <v>59</v>
      </c>
      <c r="Z4" s="72"/>
      <c r="AA4" s="72"/>
      <c r="AB4" s="72"/>
      <c r="AC4" s="72"/>
      <c r="AD4" s="72"/>
      <c r="AE4" s="72"/>
      <c r="AF4" s="72"/>
      <c r="AG4" s="72"/>
      <c r="AH4" s="72"/>
      <c r="AI4" s="72"/>
      <c r="AJ4" s="72" t="s">
        <v>60</v>
      </c>
      <c r="AK4" s="72"/>
      <c r="AL4" s="72"/>
      <c r="AM4" s="72"/>
      <c r="AN4" s="72"/>
      <c r="AO4" s="72"/>
      <c r="AP4" s="72"/>
      <c r="AQ4" s="72"/>
      <c r="AR4" s="72"/>
      <c r="AS4" s="72"/>
      <c r="AT4" s="72"/>
      <c r="AU4" s="72" t="s">
        <v>61</v>
      </c>
      <c r="AV4" s="72"/>
      <c r="AW4" s="72"/>
      <c r="AX4" s="72"/>
      <c r="AY4" s="72"/>
      <c r="AZ4" s="72"/>
      <c r="BA4" s="72"/>
      <c r="BB4" s="72"/>
      <c r="BC4" s="72"/>
      <c r="BD4" s="72"/>
      <c r="BE4" s="72"/>
      <c r="BF4" s="72" t="s">
        <v>62</v>
      </c>
      <c r="BG4" s="72"/>
      <c r="BH4" s="72"/>
      <c r="BI4" s="72"/>
      <c r="BJ4" s="72"/>
      <c r="BK4" s="72"/>
      <c r="BL4" s="72"/>
      <c r="BM4" s="72"/>
      <c r="BN4" s="72"/>
      <c r="BO4" s="72"/>
      <c r="BP4" s="72"/>
      <c r="BQ4" s="72" t="s">
        <v>63</v>
      </c>
      <c r="BR4" s="72"/>
      <c r="BS4" s="72"/>
      <c r="BT4" s="72"/>
      <c r="BU4" s="72"/>
      <c r="BV4" s="72"/>
      <c r="BW4" s="72"/>
      <c r="BX4" s="72"/>
      <c r="BY4" s="72"/>
      <c r="BZ4" s="72"/>
      <c r="CA4" s="72"/>
      <c r="CB4" s="72" t="s">
        <v>64</v>
      </c>
      <c r="CC4" s="72"/>
      <c r="CD4" s="72"/>
      <c r="CE4" s="72"/>
      <c r="CF4" s="72"/>
      <c r="CG4" s="72"/>
      <c r="CH4" s="72"/>
      <c r="CI4" s="72"/>
      <c r="CJ4" s="72"/>
      <c r="CK4" s="72"/>
      <c r="CL4" s="72"/>
      <c r="CM4" s="72" t="s">
        <v>65</v>
      </c>
      <c r="CN4" s="72"/>
      <c r="CO4" s="72"/>
      <c r="CP4" s="72"/>
      <c r="CQ4" s="72"/>
      <c r="CR4" s="72"/>
      <c r="CS4" s="72"/>
      <c r="CT4" s="72"/>
      <c r="CU4" s="72"/>
      <c r="CV4" s="72"/>
      <c r="CW4" s="72"/>
      <c r="CX4" s="72" t="s">
        <v>66</v>
      </c>
      <c r="CY4" s="72"/>
      <c r="CZ4" s="72"/>
      <c r="DA4" s="72"/>
      <c r="DB4" s="72"/>
      <c r="DC4" s="72"/>
      <c r="DD4" s="72"/>
      <c r="DE4" s="72"/>
      <c r="DF4" s="72"/>
      <c r="DG4" s="72"/>
      <c r="DH4" s="72"/>
      <c r="DI4" s="72" t="s">
        <v>67</v>
      </c>
      <c r="DJ4" s="72"/>
      <c r="DK4" s="72"/>
      <c r="DL4" s="72"/>
      <c r="DM4" s="72"/>
      <c r="DN4" s="72"/>
      <c r="DO4" s="72"/>
      <c r="DP4" s="72"/>
      <c r="DQ4" s="72"/>
      <c r="DR4" s="72"/>
      <c r="DS4" s="72"/>
      <c r="DT4" s="72" t="s">
        <v>68</v>
      </c>
      <c r="DU4" s="72"/>
      <c r="DV4" s="72"/>
      <c r="DW4" s="72"/>
      <c r="DX4" s="72"/>
      <c r="DY4" s="72"/>
      <c r="DZ4" s="72"/>
      <c r="EA4" s="72"/>
      <c r="EB4" s="72"/>
      <c r="EC4" s="72"/>
      <c r="ED4" s="72"/>
      <c r="EE4" s="72" t="s">
        <v>69</v>
      </c>
      <c r="EF4" s="72"/>
      <c r="EG4" s="72"/>
      <c r="EH4" s="72"/>
      <c r="EI4" s="72"/>
      <c r="EJ4" s="72"/>
      <c r="EK4" s="72"/>
      <c r="EL4" s="72"/>
      <c r="EM4" s="72"/>
      <c r="EN4" s="72"/>
      <c r="EO4" s="72"/>
    </row>
    <row r="5" spans="1:145" x14ac:dyDescent="0.2">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2">
      <c r="A6" s="14" t="s">
        <v>98</v>
      </c>
      <c r="B6" s="19">
        <f>B7</f>
        <v>2022</v>
      </c>
      <c r="C6" s="19">
        <f t="shared" ref="C6:X6" si="3">C7</f>
        <v>104281</v>
      </c>
      <c r="D6" s="19">
        <f t="shared" si="3"/>
        <v>47</v>
      </c>
      <c r="E6" s="19">
        <f t="shared" si="3"/>
        <v>17</v>
      </c>
      <c r="F6" s="19">
        <f t="shared" si="3"/>
        <v>5</v>
      </c>
      <c r="G6" s="19">
        <f t="shared" si="3"/>
        <v>0</v>
      </c>
      <c r="H6" s="19" t="str">
        <f t="shared" si="3"/>
        <v>群馬県　高山村</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51.11</v>
      </c>
      <c r="Q6" s="20">
        <f t="shared" si="3"/>
        <v>90.86</v>
      </c>
      <c r="R6" s="20">
        <f t="shared" si="3"/>
        <v>2200</v>
      </c>
      <c r="S6" s="20">
        <f t="shared" si="3"/>
        <v>3331</v>
      </c>
      <c r="T6" s="20">
        <f t="shared" si="3"/>
        <v>64.180000000000007</v>
      </c>
      <c r="U6" s="20">
        <f t="shared" si="3"/>
        <v>51.9</v>
      </c>
      <c r="V6" s="20">
        <f t="shared" si="3"/>
        <v>1681</v>
      </c>
      <c r="W6" s="20">
        <f t="shared" si="3"/>
        <v>1.98</v>
      </c>
      <c r="X6" s="20">
        <f t="shared" si="3"/>
        <v>848.99</v>
      </c>
      <c r="Y6" s="21">
        <f>IF(Y7="",NA(),Y7)</f>
        <v>101.42</v>
      </c>
      <c r="Z6" s="21">
        <f t="shared" ref="Z6:AH6" si="4">IF(Z7="",NA(),Z7)</f>
        <v>98.96</v>
      </c>
      <c r="AA6" s="21">
        <f t="shared" si="4"/>
        <v>103.39</v>
      </c>
      <c r="AB6" s="21">
        <f t="shared" si="4"/>
        <v>98.59</v>
      </c>
      <c r="AC6" s="21">
        <f t="shared" si="4"/>
        <v>98.38</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713.28</v>
      </c>
      <c r="BL6" s="21">
        <f t="shared" si="7"/>
        <v>673.08</v>
      </c>
      <c r="BM6" s="21">
        <f t="shared" si="7"/>
        <v>867.83</v>
      </c>
      <c r="BN6" s="21">
        <f t="shared" si="7"/>
        <v>791.76</v>
      </c>
      <c r="BO6" s="21">
        <f t="shared" si="7"/>
        <v>900.82</v>
      </c>
      <c r="BP6" s="20" t="str">
        <f>IF(BP7="","",IF(BP7="-","【-】","【"&amp;SUBSTITUTE(TEXT(BP7,"#,##0.00"),"-","△")&amp;"】"))</f>
        <v>【809.19】</v>
      </c>
      <c r="BQ6" s="21">
        <f>IF(BQ7="",NA(),BQ7)</f>
        <v>30.05</v>
      </c>
      <c r="BR6" s="21">
        <f t="shared" ref="BR6:BZ6" si="8">IF(BR7="",NA(),BR7)</f>
        <v>47.63</v>
      </c>
      <c r="BS6" s="21">
        <f t="shared" si="8"/>
        <v>41.22</v>
      </c>
      <c r="BT6" s="21">
        <f t="shared" si="8"/>
        <v>37.76</v>
      </c>
      <c r="BU6" s="21">
        <f t="shared" si="8"/>
        <v>39.49</v>
      </c>
      <c r="BV6" s="21">
        <f t="shared" si="8"/>
        <v>40.75</v>
      </c>
      <c r="BW6" s="21">
        <f t="shared" si="8"/>
        <v>42.44</v>
      </c>
      <c r="BX6" s="21">
        <f t="shared" si="8"/>
        <v>57.08</v>
      </c>
      <c r="BY6" s="21">
        <f t="shared" si="8"/>
        <v>56.26</v>
      </c>
      <c r="BZ6" s="21">
        <f t="shared" si="8"/>
        <v>52.94</v>
      </c>
      <c r="CA6" s="20" t="str">
        <f>IF(CA7="","",IF(CA7="-","【-】","【"&amp;SUBSTITUTE(TEXT(CA7,"#,##0.00"),"-","△")&amp;"】"))</f>
        <v>【57.02】</v>
      </c>
      <c r="CB6" s="21">
        <f>IF(CB7="",NA(),CB7)</f>
        <v>413.69</v>
      </c>
      <c r="CC6" s="21">
        <f t="shared" ref="CC6:CK6" si="9">IF(CC7="",NA(),CC7)</f>
        <v>265.10000000000002</v>
      </c>
      <c r="CD6" s="21">
        <f t="shared" si="9"/>
        <v>331.06</v>
      </c>
      <c r="CE6" s="21">
        <f t="shared" si="9"/>
        <v>364.87</v>
      </c>
      <c r="CF6" s="21">
        <f t="shared" si="9"/>
        <v>351.74</v>
      </c>
      <c r="CG6" s="21">
        <f t="shared" si="9"/>
        <v>311.70999999999998</v>
      </c>
      <c r="CH6" s="21">
        <f t="shared" si="9"/>
        <v>284.54000000000002</v>
      </c>
      <c r="CI6" s="21">
        <f t="shared" si="9"/>
        <v>274.99</v>
      </c>
      <c r="CJ6" s="21">
        <f t="shared" si="9"/>
        <v>282.08999999999997</v>
      </c>
      <c r="CK6" s="21">
        <f t="shared" si="9"/>
        <v>303.27999999999997</v>
      </c>
      <c r="CL6" s="20" t="str">
        <f>IF(CL7="","",IF(CL7="-","【-】","【"&amp;SUBSTITUTE(TEXT(CL7,"#,##0.00"),"-","△")&amp;"】"))</f>
        <v>【273.68】</v>
      </c>
      <c r="CM6" s="21">
        <f>IF(CM7="",NA(),CM7)</f>
        <v>39.549999999999997</v>
      </c>
      <c r="CN6" s="21">
        <f t="shared" ref="CN6:CV6" si="10">IF(CN7="",NA(),CN7)</f>
        <v>40.98</v>
      </c>
      <c r="CO6" s="21">
        <f t="shared" si="10"/>
        <v>40.57</v>
      </c>
      <c r="CP6" s="21">
        <f t="shared" si="10"/>
        <v>37.92</v>
      </c>
      <c r="CQ6" s="21">
        <f t="shared" si="10"/>
        <v>39.65</v>
      </c>
      <c r="CR6" s="21">
        <f t="shared" si="10"/>
        <v>43.38</v>
      </c>
      <c r="CS6" s="21">
        <f t="shared" si="10"/>
        <v>42.33</v>
      </c>
      <c r="CT6" s="21">
        <f t="shared" si="10"/>
        <v>54.83</v>
      </c>
      <c r="CU6" s="21">
        <f t="shared" si="10"/>
        <v>66.53</v>
      </c>
      <c r="CV6" s="21">
        <f t="shared" si="10"/>
        <v>52.35</v>
      </c>
      <c r="CW6" s="20" t="str">
        <f>IF(CW7="","",IF(CW7="-","【-】","【"&amp;SUBSTITUTE(TEXT(CW7,"#,##0.00"),"-","△")&amp;"】"))</f>
        <v>【52.55】</v>
      </c>
      <c r="CX6" s="21">
        <f>IF(CX7="",NA(),CX7)</f>
        <v>75.099999999999994</v>
      </c>
      <c r="CY6" s="21">
        <f t="shared" ref="CY6:DG6" si="11">IF(CY7="",NA(),CY7)</f>
        <v>76.260000000000005</v>
      </c>
      <c r="CZ6" s="21">
        <f t="shared" si="11"/>
        <v>78.760000000000005</v>
      </c>
      <c r="DA6" s="21">
        <f t="shared" si="11"/>
        <v>79.48</v>
      </c>
      <c r="DB6" s="21">
        <f t="shared" si="11"/>
        <v>79.540000000000006</v>
      </c>
      <c r="DC6" s="21">
        <f t="shared" si="11"/>
        <v>62.02</v>
      </c>
      <c r="DD6" s="21">
        <f t="shared" si="11"/>
        <v>62.5</v>
      </c>
      <c r="DE6" s="21">
        <f t="shared" si="11"/>
        <v>84.7</v>
      </c>
      <c r="DF6" s="21">
        <f t="shared" si="11"/>
        <v>84.67</v>
      </c>
      <c r="DG6" s="21">
        <f t="shared" si="11"/>
        <v>84.39</v>
      </c>
      <c r="DH6" s="20" t="str">
        <f>IF(DH7="","",IF(DH7="-","【-】","【"&amp;SUBSTITUTE(TEXT(DH7,"#,##0.00"),"-","△")&amp;"】"))</f>
        <v>【87.30】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0.04</v>
      </c>
      <c r="EK6" s="20">
        <f t="shared" si="14"/>
        <v>0</v>
      </c>
      <c r="EL6" s="21">
        <f t="shared" si="14"/>
        <v>0.25</v>
      </c>
      <c r="EM6" s="21">
        <f t="shared" si="14"/>
        <v>0.05</v>
      </c>
      <c r="EN6" s="21">
        <f t="shared" si="14"/>
        <v>0.03</v>
      </c>
      <c r="EO6" s="20" t="str">
        <f>IF(EO7="","",IF(EO7="-","【-】","【"&amp;SUBSTITUTE(TEXT(EO7,"#,##0.00"),"-","△")&amp;"】"))</f>
        <v>【0.02】</v>
      </c>
    </row>
    <row r="7" spans="1:145" s="22" customFormat="1" x14ac:dyDescent="0.2">
      <c r="A7" s="14"/>
      <c r="B7" s="23">
        <v>2022</v>
      </c>
      <c r="C7" s="23">
        <v>104281</v>
      </c>
      <c r="D7" s="23">
        <v>47</v>
      </c>
      <c r="E7" s="23">
        <v>17</v>
      </c>
      <c r="F7" s="23">
        <v>5</v>
      </c>
      <c r="G7" s="23">
        <v>0</v>
      </c>
      <c r="H7" s="23" t="s">
        <v>99</v>
      </c>
      <c r="I7" s="23" t="s">
        <v>100</v>
      </c>
      <c r="J7" s="23" t="s">
        <v>101</v>
      </c>
      <c r="K7" s="23" t="s">
        <v>102</v>
      </c>
      <c r="L7" s="23" t="s">
        <v>103</v>
      </c>
      <c r="M7" s="23" t="s">
        <v>104</v>
      </c>
      <c r="N7" s="24" t="s">
        <v>105</v>
      </c>
      <c r="O7" s="24" t="s">
        <v>106</v>
      </c>
      <c r="P7" s="24">
        <v>51.11</v>
      </c>
      <c r="Q7" s="24">
        <v>90.86</v>
      </c>
      <c r="R7" s="24">
        <v>2200</v>
      </c>
      <c r="S7" s="24">
        <v>3331</v>
      </c>
      <c r="T7" s="24">
        <v>64.180000000000007</v>
      </c>
      <c r="U7" s="24">
        <v>51.9</v>
      </c>
      <c r="V7" s="24">
        <v>1681</v>
      </c>
      <c r="W7" s="24">
        <v>1.98</v>
      </c>
      <c r="X7" s="24">
        <v>848.99</v>
      </c>
      <c r="Y7" s="24">
        <v>101.42</v>
      </c>
      <c r="Z7" s="24">
        <v>98.96</v>
      </c>
      <c r="AA7" s="24">
        <v>103.39</v>
      </c>
      <c r="AB7" s="24">
        <v>98.59</v>
      </c>
      <c r="AC7" s="24">
        <v>98.38</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713.28</v>
      </c>
      <c r="BL7" s="24">
        <v>673.08</v>
      </c>
      <c r="BM7" s="24">
        <v>867.83</v>
      </c>
      <c r="BN7" s="24">
        <v>791.76</v>
      </c>
      <c r="BO7" s="24">
        <v>900.82</v>
      </c>
      <c r="BP7" s="24">
        <v>809.19</v>
      </c>
      <c r="BQ7" s="24">
        <v>30.05</v>
      </c>
      <c r="BR7" s="24">
        <v>47.63</v>
      </c>
      <c r="BS7" s="24">
        <v>41.22</v>
      </c>
      <c r="BT7" s="24">
        <v>37.76</v>
      </c>
      <c r="BU7" s="24">
        <v>39.49</v>
      </c>
      <c r="BV7" s="24">
        <v>40.75</v>
      </c>
      <c r="BW7" s="24">
        <v>42.44</v>
      </c>
      <c r="BX7" s="24">
        <v>57.08</v>
      </c>
      <c r="BY7" s="24">
        <v>56.26</v>
      </c>
      <c r="BZ7" s="24">
        <v>52.94</v>
      </c>
      <c r="CA7" s="24">
        <v>57.02</v>
      </c>
      <c r="CB7" s="24">
        <v>413.69</v>
      </c>
      <c r="CC7" s="24">
        <v>265.10000000000002</v>
      </c>
      <c r="CD7" s="24">
        <v>331.06</v>
      </c>
      <c r="CE7" s="24">
        <v>364.87</v>
      </c>
      <c r="CF7" s="24">
        <v>351.74</v>
      </c>
      <c r="CG7" s="24">
        <v>311.70999999999998</v>
      </c>
      <c r="CH7" s="24">
        <v>284.54000000000002</v>
      </c>
      <c r="CI7" s="24">
        <v>274.99</v>
      </c>
      <c r="CJ7" s="24">
        <v>282.08999999999997</v>
      </c>
      <c r="CK7" s="24">
        <v>303.27999999999997</v>
      </c>
      <c r="CL7" s="24">
        <v>273.68</v>
      </c>
      <c r="CM7" s="24">
        <v>39.549999999999997</v>
      </c>
      <c r="CN7" s="24">
        <v>40.98</v>
      </c>
      <c r="CO7" s="24">
        <v>40.57</v>
      </c>
      <c r="CP7" s="24">
        <v>37.92</v>
      </c>
      <c r="CQ7" s="24">
        <v>39.65</v>
      </c>
      <c r="CR7" s="24">
        <v>43.38</v>
      </c>
      <c r="CS7" s="24">
        <v>42.33</v>
      </c>
      <c r="CT7" s="24">
        <v>54.83</v>
      </c>
      <c r="CU7" s="24">
        <v>66.53</v>
      </c>
      <c r="CV7" s="24">
        <v>52.35</v>
      </c>
      <c r="CW7" s="24">
        <v>52.55</v>
      </c>
      <c r="CX7" s="24">
        <v>75.099999999999994</v>
      </c>
      <c r="CY7" s="24">
        <v>76.260000000000005</v>
      </c>
      <c r="CZ7" s="24">
        <v>78.760000000000005</v>
      </c>
      <c r="DA7" s="24">
        <v>79.48</v>
      </c>
      <c r="DB7" s="24">
        <v>79.540000000000006</v>
      </c>
      <c r="DC7" s="24">
        <v>62.02</v>
      </c>
      <c r="DD7" s="24">
        <v>62.5</v>
      </c>
      <c r="DE7" s="24">
        <v>84.7</v>
      </c>
      <c r="DF7" s="24">
        <v>84.67</v>
      </c>
      <c r="DG7" s="24">
        <v>84.39</v>
      </c>
      <c r="DH7" s="24">
        <v>87.3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0.04</v>
      </c>
      <c r="EK7" s="24">
        <v>0</v>
      </c>
      <c r="EL7" s="24">
        <v>0.25</v>
      </c>
      <c r="EM7" s="24">
        <v>0.05</v>
      </c>
      <c r="EN7" s="24">
        <v>0.03</v>
      </c>
      <c r="EO7" s="24">
        <v>0.02</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49</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2">
      <c r="B11">
        <v>4</v>
      </c>
      <c r="C11">
        <v>3</v>
      </c>
      <c r="D11">
        <v>2</v>
      </c>
      <c r="E11">
        <v>1</v>
      </c>
      <c r="F11">
        <v>0</v>
      </c>
      <c r="G11" t="s">
        <v>112</v>
      </c>
    </row>
    <row r="12" spans="1:145" x14ac:dyDescent="0.2">
      <c r="B12">
        <v>1</v>
      </c>
      <c r="C12">
        <v>1</v>
      </c>
      <c r="D12">
        <v>2</v>
      </c>
      <c r="E12">
        <v>3</v>
      </c>
      <c r="F12">
        <v>4</v>
      </c>
      <c r="G12" t="s">
        <v>113</v>
      </c>
    </row>
    <row r="13" spans="1:145" x14ac:dyDescent="0.2">
      <c r="B13" t="s">
        <v>114</v>
      </c>
      <c r="C13" t="s">
        <v>115</v>
      </c>
      <c r="D13" t="s">
        <v>115</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2024-02-19T08:04:07Z</cp:lastPrinted>
  <dcterms:created xsi:type="dcterms:W3CDTF">2023-12-12T02:53:16Z</dcterms:created>
  <dcterms:modified xsi:type="dcterms:W3CDTF">2024-02-19T08:04:54Z</dcterms:modified>
  <cp:category/>
</cp:coreProperties>
</file>