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22 嬬恋村■\"/>
    </mc:Choice>
  </mc:AlternateContent>
  <xr:revisionPtr revIDLastSave="0" documentId="13_ncr:1_{56C418DD-77C5-4A96-BCD3-0345CBA21334}" xr6:coauthVersionLast="36" xr6:coauthVersionMax="36" xr10:uidLastSave="{00000000-0000-0000-0000-000000000000}"/>
  <workbookProtection workbookAlgorithmName="SHA-512" workbookHashValue="W7xD8j68o0fr/+ueA04ur6AB1vR4jt05gJvNw/MT/gUrngzvWmpEomVPV4rky2tZMGxzQRimLuY4xnEgdDcYxA==" workbookSaltValue="3FSQir2K6zulB6Ec8+V2Mw==" workbookSpinCount="100000" lockStructure="1"/>
  <bookViews>
    <workbookView xWindow="0" yWindow="0" windowWidth="19200" windowHeight="68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W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<sst xmlns="http://schemas.openxmlformats.org/spreadsheetml/2006/main" count="236" uniqueCount="120">
  <si>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</si>
  <si>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</si>
  <si>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</si>
  <si>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</si>
  <si>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</si>
  <si>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</si>
  <si>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</si>
  <si>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</si>
  <si>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</si>
  <si>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</si>
  <si>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</si>
  <si>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</si>
  <si>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</si>
  <si>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</si>
  <si>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</si>
  <si>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</si>
  <si>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</si>
  <si>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</si>
  <si>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</si>
  <si>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</si>
  <si>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</si>
  <si>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</si>
  <si>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</si>
  <si>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</si>
  <si>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</si>
  <si>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</si>
  <si>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</si>
  <si>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</si>
  <si>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</si>
  <si>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</si>
  <si>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</si>
  <si>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</si>
  <si>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</si>
  <si>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</si>
  <si>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</si>
  <si>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</si>
  <si>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</si>
  <si>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</si>
  <si>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</si>
  <si>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</si>
  <si>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</si>
  <si>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</si>
  <si>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</si>
  <si>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</si>
  <si>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</si>
  <si>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</si>
  <si>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</si>
  <si>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</si>
  <si>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</si>
  <si>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</si>
  <si>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</si>
  <si>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</si>
  <si>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</si>
  <si>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</si>
  <si>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</si>
  <si>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</si>
  <si>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</si>
  <si>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</si>
  <si>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</si>
  <si>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</si>
  <si>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</si>
  <si>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</si>
  <si>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</si>
  <si>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</si>
  <si>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</si>
  <si>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</si>
  <si>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</si>
  <si>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</si>
  <si>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</si>
  <si>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</si>
  <si>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</si>
  <si>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</si>
  <si>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</si>
  <si>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</si>
  <si>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</si>
  <si>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</si>
  <si>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</si>
  <si>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</si>
  <si>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</si>
  <si>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</si>
  <si>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</si>
  <si>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</si>
  <si>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</si>
  <si>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</si>
  <si>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</si>
  <si>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</si>
  <si>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</si>
  <si>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</si>
  <si>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</si>
  <si>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</si>
  <si>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</si>
  <si>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</si>
  <si>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</si>
  <si>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</si>
  <si>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</si>
  <si>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</si>
  <si>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</si>
  <si>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</si>
  <si>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嬬恋村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</si>
  <si>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</si>
  <si>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</si>
  <si>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</si>
  <si>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</si>
  <si>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</si>
  <si>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</si>
  <si>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</si>
  <si>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</si>
  <si>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</si>
  <si>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</si>
  <si>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</si>
  <si>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</si>
  <si>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</si>
  <si>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</si>
  <si>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</si>
  <si>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</si>
  <si>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</si>
  <si>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</si>
  <si>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令和4年度は下水道使用料は減少したが、それ以上に総費用の減少（特に公営企業会計移行業務の費用が減少）が大きかったため昨年度より高い比率となった。今後も効率的な運営に努め100％以上の比率になるよう努める。
④建設工事が完了しているため低い水準で推移している、しかし施設は経年劣化が進み、今後更新事業の必要性が高まり比率上昇の可能性がある。
⑤平均値よりも高い水準で推移しているが、更なる経費削減に努める。
⑥平均値よりも低い水準で推移し、前年度の原価よりも低下している。今後は更に接続率を向上し有収水量の増加を図る必要がある。
⑦ほぼ横這い状態が続いているが、徐々に減少傾向にある。人口減少による空き家増加等が背景としてあると思われる。
⑧平均値よりも高い水準であるが、100％達成を視野に未接続世帯に対し積極的な接続推進に努める。</t>
    <rPh sb="22" eb="24">
      <t>イジョウ</t>
    </rPh>
    <rPh sb="25" eb="28">
      <t>ソウヒヨウ</t>
    </rPh>
    <rPh sb="29" eb="31">
      <t>ゲンショウ</t>
    </rPh>
    <rPh sb="32" eb="33">
      <t>トク</t>
    </rPh>
    <rPh sb="34" eb="40">
      <t>コウエイキギョウカイケイ</t>
    </rPh>
    <rPh sb="40" eb="42">
      <t>イコウ</t>
    </rPh>
    <rPh sb="42" eb="44">
      <t>ギョウム</t>
    </rPh>
    <rPh sb="45" eb="47">
      <t>ヒヨウ</t>
    </rPh>
    <rPh sb="48" eb="50">
      <t>ゲンショウ</t>
    </rPh>
    <rPh sb="52" eb="53">
      <t>オオ</t>
    </rPh>
    <rPh sb="236" eb="238">
      <t>コンゴ</t>
    </rPh>
    <rPh sb="281" eb="283">
      <t>ジョジョ</t>
    </rPh>
    <rPh sb="284" eb="286">
      <t>ゲンショウ</t>
    </rPh>
    <rPh sb="286" eb="288">
      <t>ケイコウ</t>
    </rPh>
    <rPh sb="292" eb="294">
      <t>ジンコウ</t>
    </rPh>
    <rPh sb="294" eb="296">
      <t>ゲンショウ</t>
    </rPh>
    <rPh sb="299" eb="300">
      <t>ア</t>
    </rPh>
    <rPh sb="301" eb="302">
      <t>ヤ</t>
    </rPh>
    <rPh sb="302" eb="304">
      <t>ゾウカ</t>
    </rPh>
    <rPh sb="304" eb="305">
      <t>トウ</t>
    </rPh>
    <rPh sb="306" eb="308">
      <t>ハイケイ</t>
    </rPh>
    <rPh sb="314" eb="315">
      <t>オモ</t>
    </rPh>
    <phoneticPr fontId="4"/>
  </si>
  <si>
    <t>　現在の人口減少傾向に伴い、今後の料金収入は横這いか右肩下がりになると予測されるため、より一層の経費削減が必要となってくる。
　また早期に供用開始した処理施設の老朽化による修繕や改修工事の必要性も高まっている、このため機能強化事業の活用も含め計画的に改修事業を進める必要がある。</t>
    <phoneticPr fontId="4"/>
  </si>
  <si>
    <t>③管渠改善率について、年間500ｍ程度の管渠点検を実施し、破損箇所の部分的な修繕を実施している、大規模な破損箇所は確認されていないため、管渠全体の更新には至っていない。
ただし、マンホールポンプ場等故障の発生がでていることから、計画的に修繕・更新を進めていく必要がある。</t>
    <rPh sb="97" eb="98">
      <t>ジョウ</t>
    </rPh>
    <rPh sb="98" eb="99">
      <t>トウ</t>
    </rPh>
    <rPh sb="99" eb="101">
      <t>コショウ</t>
    </rPh>
    <rPh sb="102" eb="104">
      <t>ハッセイ</t>
    </rPh>
    <rPh sb="114" eb="116">
      <t>ケイカク</t>
    </rPh>
    <rPh sb="116" eb="117">
      <t>テキ</t>
    </rPh>
    <rPh sb="118" eb="120">
      <t>シュウゼン</t>
    </rPh>
    <rPh sb="121" eb="123">
      <t>コウシン</t>
    </rPh>
    <rPh sb="124" eb="125">
      <t>スス</t>
    </rPh>
    <rPh sb="129" eb="13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</si>
</sst>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C0-4FB7-8772-B249B2A329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C7C0-4FB7-8772-B249B2A329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59.94</c:v>
                </c:pt>
                <c:pt idx="1">
                  <c:v>61.48</c:v>
                </c:pt>
                <c:pt idx="2">
                  <c:v>60.47</c:v>
                </c:pt>
                <c:pt idx="3">
                  <c:v>60.11</c:v>
                </c:pt>
                <c:pt idx="4">
                  <c:v>57.89</c:v>
                </c:pt>
              </c:numCache>
            </c:numRef>
          </c:val>
          <c:extLst>
            <c:ext xmlns:c16="http://schemas.microsoft.com/office/drawing/2014/chart" uri="{C3380CC4-5D6E-409C-BE32-E72D297353CC}">
              <c16:uniqueId val="{00000000-9F2F-4BDF-9FF7-535ECC3419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9F2F-4BDF-9FF7-535ECC3419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95.43</c:v>
                </c:pt>
                <c:pt idx="1">
                  <c:v>95.79</c:v>
                </c:pt>
                <c:pt idx="2">
                  <c:v>95.71</c:v>
                </c:pt>
                <c:pt idx="3">
                  <c:v>95.74</c:v>
                </c:pt>
                <c:pt idx="4">
                  <c:v>96.04</c:v>
                </c:pt>
              </c:numCache>
            </c:numRef>
          </c:val>
          <c:extLst>
            <c:ext xmlns:c16="http://schemas.microsoft.com/office/drawing/2014/chart" uri="{C3380CC4-5D6E-409C-BE32-E72D297353CC}">
              <c16:uniqueId val="{00000000-BFB8-467F-801C-0DB5E20882E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BFB8-467F-801C-0DB5E20882E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99.61</c:v>
                </c:pt>
                <c:pt idx="1">
                  <c:v>101.41</c:v>
                </c:pt>
                <c:pt idx="2">
                  <c:v>103.99</c:v>
                </c:pt>
                <c:pt idx="3">
                  <c:v>96.3</c:v>
                </c:pt>
                <c:pt idx="4">
                  <c:v>100.15</c:v>
                </c:pt>
              </c:numCache>
            </c:numRef>
          </c:val>
          <c:extLst>
            <c:ext xmlns:c16="http://schemas.microsoft.com/office/drawing/2014/chart" uri="{C3380CC4-5D6E-409C-BE32-E72D297353CC}">
              <c16:uniqueId val="{00000000-C6A1-47D2-8F2B-71935AA2D7C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A1-47D2-8F2B-71935AA2D7C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9F-41A6-936B-50B48E49235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9F-41A6-936B-50B48E49235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8B-4B5B-A516-9A9F4F652C9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8B-4B5B-A516-9A9F4F652C9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F0-4B83-B001-CFAEA338D6E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F0-4B83-B001-CFAEA338D6E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32-4C7D-818F-257100AC635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32-4C7D-818F-257100AC635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6F-4223-8D17-33E6C8F8576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3B6F-4223-8D17-33E6C8F8576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83.9</c:v>
                </c:pt>
                <c:pt idx="1">
                  <c:v>97.01</c:v>
                </c:pt>
                <c:pt idx="2">
                  <c:v>98.79</c:v>
                </c:pt>
                <c:pt idx="3">
                  <c:v>78.52</c:v>
                </c:pt>
                <c:pt idx="4">
                  <c:v>79.89</c:v>
                </c:pt>
              </c:numCache>
            </c:numRef>
          </c:val>
          <c:extLst>
            <c:ext xmlns:c16="http://schemas.microsoft.com/office/drawing/2014/chart" uri="{C3380CC4-5D6E-409C-BE32-E72D297353CC}">
              <c16:uniqueId val="{00000000-3F31-448D-AAB0-D4024326114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3F31-448D-AAB0-D4024326114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208.37</c:v>
                </c:pt>
                <c:pt idx="1">
                  <c:v>182.29</c:v>
                </c:pt>
                <c:pt idx="2">
                  <c:v>178.95</c:v>
                </c:pt>
                <c:pt idx="3">
                  <c:v>229.78</c:v>
                </c:pt>
                <c:pt idx="4">
                  <c:v>223.81</c:v>
                </c:pt>
              </c:numCache>
            </c:numRef>
          </c:val>
          <c:extLst>
            <c:ext xmlns:c16="http://schemas.microsoft.com/office/drawing/2014/chart" uri="{C3380CC4-5D6E-409C-BE32-E72D297353CC}">
              <c16:uniqueId val="{00000000-64FD-4C33-B840-AEF46BCF64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4FD-4C33-B840-AEF46BCF64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嬬恋村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9174</v>
      </c>
      <c r="AM8" s="37"/>
      <c r="AN8" s="37"/>
      <c r="AO8" s="37"/>
      <c r="AP8" s="37"/>
      <c r="AQ8" s="37"/>
      <c r="AR8" s="37"/>
      <c r="AS8" s="37"/>
      <c r="AT8" s="38">
        <f>データ!T6</f>
        <v>337.58</v>
      </c>
      <c r="AU8" s="38"/>
      <c r="AV8" s="38"/>
      <c r="AW8" s="38"/>
      <c r="AX8" s="38"/>
      <c r="AY8" s="38"/>
      <c r="AZ8" s="38"/>
      <c r="BA8" s="38"/>
      <c r="BB8" s="38">
        <f>データ!U6</f>
        <v>27.18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26.29</v>
      </c>
      <c r="Q10" s="38"/>
      <c r="R10" s="38"/>
      <c r="S10" s="38"/>
      <c r="T10" s="38"/>
      <c r="U10" s="38"/>
      <c r="V10" s="38"/>
      <c r="W10" s="38">
        <f>データ!Q6</f>
        <v>87.88</v>
      </c>
      <c r="X10" s="38"/>
      <c r="Y10" s="38"/>
      <c r="Z10" s="38"/>
      <c r="AA10" s="38"/>
      <c r="AB10" s="38"/>
      <c r="AC10" s="38"/>
      <c r="AD10" s="37">
        <f>データ!R6</f>
        <v>4403</v>
      </c>
      <c r="AE10" s="37"/>
      <c r="AF10" s="37"/>
      <c r="AG10" s="37"/>
      <c r="AH10" s="37"/>
      <c r="AI10" s="37"/>
      <c r="AJ10" s="37"/>
      <c r="AK10" s="2"/>
      <c r="AL10" s="37">
        <f>データ!V6</f>
        <v>2399</v>
      </c>
      <c r="AM10" s="37"/>
      <c r="AN10" s="37"/>
      <c r="AO10" s="37"/>
      <c r="AP10" s="37"/>
      <c r="AQ10" s="37"/>
      <c r="AR10" s="37"/>
      <c r="AS10" s="37"/>
      <c r="AT10" s="38">
        <f>データ!W6</f>
        <v>1.39</v>
      </c>
      <c r="AU10" s="38"/>
      <c r="AV10" s="38"/>
      <c r="AW10" s="38"/>
      <c r="AX10" s="38"/>
      <c r="AY10" s="38"/>
      <c r="AZ10" s="38"/>
      <c r="BA10" s="38"/>
      <c r="BB10" s="38">
        <f>データ!X6</f>
        <v>1725.9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B3ZNNgLvwpF8NWCIhKmjcLl4rFH+3ZV0X8sJr1ZHrwDvnc2l+azlNghMvwnjRuZeqs57gmHq5szSiisZcCJakA==" saltValue="XxeodpfD/7UfJb85RvIoF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104256</v>
      </c>
      <c r="D6" s="19">
        <f t="shared" si="3"/>
        <v>47</v>
      </c>
      <c r="E6" s="19">
        <f t="shared" si="3"/>
        <v>17</v>
      </c>
      <c r="F6" s="19">
        <f t="shared" si="3"/>
        <v>5</v>
      </c>
      <c r="G6" s="19">
        <f t="shared" si="3"/>
        <v>0</v>
      </c>
      <c r="H6" s="19" t="str">
        <f t="shared" si="3"/>
        <v>群馬県　嬬恋村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26.29</v>
      </c>
      <c r="Q6" s="20">
        <f t="shared" si="3"/>
        <v>87.88</v>
      </c>
      <c r="R6" s="20">
        <f t="shared" si="3"/>
        <v>4403</v>
      </c>
      <c r="S6" s="20">
        <f t="shared" si="3"/>
        <v>9174</v>
      </c>
      <c r="T6" s="20">
        <f t="shared" si="3"/>
        <v>337.58</v>
      </c>
      <c r="U6" s="20">
        <f t="shared" si="3"/>
        <v>27.18</v>
      </c>
      <c r="V6" s="20">
        <f t="shared" si="3"/>
        <v>2399</v>
      </c>
      <c r="W6" s="20">
        <f t="shared" si="3"/>
        <v>1.39</v>
      </c>
      <c r="X6" s="20">
        <f t="shared" si="3"/>
        <v>1725.9</v>
      </c>
      <c r="Y6" s="21">
        <f>IF(Y7="",NA(),Y7)</f>
        <v>99.61</v>
      </c>
      <c r="Z6" s="21">
        <f t="shared" ref="Z6:AH6" si="4">IF(Z7="",NA(),Z7)</f>
        <v>101.41</v>
      </c>
      <c r="AA6" s="21">
        <f t="shared" si="4"/>
        <v>103.99</v>
      </c>
      <c r="AB6" s="21">
        <f t="shared" si="4"/>
        <v>96.3</v>
      </c>
      <c r="AC6" s="21">
        <f t="shared" si="4"/>
        <v>100.15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83.9</v>
      </c>
      <c r="BR6" s="21">
        <f t="shared" ref="BR6:BZ6" si="8">IF(BR7="",NA(),BR7)</f>
        <v>97.01</v>
      </c>
      <c r="BS6" s="21">
        <f t="shared" si="8"/>
        <v>98.79</v>
      </c>
      <c r="BT6" s="21">
        <f t="shared" si="8"/>
        <v>78.52</v>
      </c>
      <c r="BU6" s="21">
        <f t="shared" si="8"/>
        <v>79.89</v>
      </c>
      <c r="BV6" s="21">
        <f t="shared" si="8"/>
        <v>57.77</v>
      </c>
      <c r="BW6" s="21">
        <f t="shared" si="8"/>
        <v>57.31</v>
      </c>
      <c r="BX6" s="21">
        <f t="shared" si="8"/>
        <v>57.08</v>
      </c>
      <c r="BY6" s="21">
        <f t="shared" si="8"/>
        <v>56.26</v>
      </c>
      <c r="BZ6" s="21">
        <f t="shared" si="8"/>
        <v>52.94</v>
      </c>
      <c r="CA6" s="20" t="str">
        <f>IF(CA7="","",IF(CA7="-","【-】","【"&amp;SUBSTITUTE(TEXT(CA7,"#,##0.00"),"-","△")&amp;"】"))</f>
        <v>【57.02】</v>
      </c>
      <c r="CB6" s="21">
        <f>IF(CB7="",NA(),CB7)</f>
        <v>208.37</v>
      </c>
      <c r="CC6" s="21">
        <f t="shared" ref="CC6:CK6" si="9">IF(CC7="",NA(),CC7)</f>
        <v>182.29</v>
      </c>
      <c r="CD6" s="21">
        <f t="shared" si="9"/>
        <v>178.95</v>
      </c>
      <c r="CE6" s="21">
        <f t="shared" si="9"/>
        <v>229.78</v>
      </c>
      <c r="CF6" s="21">
        <f t="shared" si="9"/>
        <v>223.81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59.94</v>
      </c>
      <c r="CN6" s="21">
        <f t="shared" ref="CN6:CV6" si="10">IF(CN7="",NA(),CN7)</f>
        <v>61.48</v>
      </c>
      <c r="CO6" s="21">
        <f t="shared" si="10"/>
        <v>60.47</v>
      </c>
      <c r="CP6" s="21">
        <f t="shared" si="10"/>
        <v>60.11</v>
      </c>
      <c r="CQ6" s="21">
        <f t="shared" si="10"/>
        <v>57.89</v>
      </c>
      <c r="CR6" s="21">
        <f t="shared" si="10"/>
        <v>50.68</v>
      </c>
      <c r="CS6" s="21">
        <f t="shared" si="10"/>
        <v>50.14</v>
      </c>
      <c r="CT6" s="21">
        <f t="shared" si="10"/>
        <v>54.83</v>
      </c>
      <c r="CU6" s="21">
        <f t="shared" si="10"/>
        <v>66.53</v>
      </c>
      <c r="CV6" s="21">
        <f t="shared" si="10"/>
        <v>52.35</v>
      </c>
      <c r="CW6" s="20" t="str">
        <f>IF(CW7="","",IF(CW7="-","【-】","【"&amp;SUBSTITUTE(TEXT(CW7,"#,##0.00"),"-","△")&amp;"】"))</f>
        <v>【52.55】</v>
      </c>
      <c r="CX6" s="21">
        <f>IF(CX7="",NA(),CX7)</f>
        <v>95.43</v>
      </c>
      <c r="CY6" s="21">
        <f t="shared" ref="CY6:DG6" si="11">IF(CY7="",NA(),CY7)</f>
        <v>95.79</v>
      </c>
      <c r="CZ6" s="21">
        <f t="shared" si="11"/>
        <v>95.71</v>
      </c>
      <c r="DA6" s="21">
        <f t="shared" si="11"/>
        <v>95.74</v>
      </c>
      <c r="DB6" s="21">
        <f t="shared" si="11"/>
        <v>96.04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104256</v>
      </c>
      <c r="D7" s="23">
        <v>47</v>
      </c>
      <c r="E7" s="23">
        <v>17</v>
      </c>
      <c r="F7" s="23">
        <v>5</v>
      </c>
      <c r="G7" s="23">
        <v>0</v>
      </c>
      <c r="H7" s="23" t="s">
        <v>98</v>
      </c>
      <c r="I7" s="23" t="s">
        <v>99</v>
      </c>
      <c r="J7" s="23" t="s">
        <v>100</v>
      </c>
      <c r="K7" s="23" t="s">
        <v>101</v>
      </c>
      <c r="L7" s="23" t="s">
        <v>102</v>
      </c>
      <c r="M7" s="23" t="s">
        <v>103</v>
      </c>
      <c r="N7" s="24" t="s">
        <v>104</v>
      </c>
      <c r="O7" s="24" t="s">
        <v>105</v>
      </c>
      <c r="P7" s="24">
        <v>26.29</v>
      </c>
      <c r="Q7" s="24">
        <v>87.88</v>
      </c>
      <c r="R7" s="24">
        <v>4403</v>
      </c>
      <c r="S7" s="24">
        <v>9174</v>
      </c>
      <c r="T7" s="24">
        <v>337.58</v>
      </c>
      <c r="U7" s="24">
        <v>27.18</v>
      </c>
      <c r="V7" s="24">
        <v>2399</v>
      </c>
      <c r="W7" s="24">
        <v>1.39</v>
      </c>
      <c r="X7" s="24">
        <v>1725.9</v>
      </c>
      <c r="Y7" s="24">
        <v>99.61</v>
      </c>
      <c r="Z7" s="24">
        <v>101.41</v>
      </c>
      <c r="AA7" s="24">
        <v>103.99</v>
      </c>
      <c r="AB7" s="24">
        <v>96.3</v>
      </c>
      <c r="AC7" s="24">
        <v>100.15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83.9</v>
      </c>
      <c r="BR7" s="24">
        <v>97.01</v>
      </c>
      <c r="BS7" s="24">
        <v>98.79</v>
      </c>
      <c r="BT7" s="24">
        <v>78.52</v>
      </c>
      <c r="BU7" s="24">
        <v>79.89</v>
      </c>
      <c r="BV7" s="24">
        <v>57.77</v>
      </c>
      <c r="BW7" s="24">
        <v>57.31</v>
      </c>
      <c r="BX7" s="24">
        <v>57.08</v>
      </c>
      <c r="BY7" s="24">
        <v>56.26</v>
      </c>
      <c r="BZ7" s="24">
        <v>52.94</v>
      </c>
      <c r="CA7" s="24">
        <v>57.02</v>
      </c>
      <c r="CB7" s="24">
        <v>208.37</v>
      </c>
      <c r="CC7" s="24">
        <v>182.29</v>
      </c>
      <c r="CD7" s="24">
        <v>178.95</v>
      </c>
      <c r="CE7" s="24">
        <v>229.78</v>
      </c>
      <c r="CF7" s="24">
        <v>223.81</v>
      </c>
      <c r="CG7" s="24">
        <v>274.35000000000002</v>
      </c>
      <c r="CH7" s="24">
        <v>273.52</v>
      </c>
      <c r="CI7" s="24">
        <v>274.99</v>
      </c>
      <c r="CJ7" s="24">
        <v>282.08999999999997</v>
      </c>
      <c r="CK7" s="24">
        <v>303.27999999999997</v>
      </c>
      <c r="CL7" s="24">
        <v>273.68</v>
      </c>
      <c r="CM7" s="24">
        <v>59.94</v>
      </c>
      <c r="CN7" s="24">
        <v>61.48</v>
      </c>
      <c r="CO7" s="24">
        <v>60.47</v>
      </c>
      <c r="CP7" s="24">
        <v>60.11</v>
      </c>
      <c r="CQ7" s="24">
        <v>57.89</v>
      </c>
      <c r="CR7" s="24">
        <v>50.68</v>
      </c>
      <c r="CS7" s="24">
        <v>50.14</v>
      </c>
      <c r="CT7" s="24">
        <v>54.83</v>
      </c>
      <c r="CU7" s="24">
        <v>66.53</v>
      </c>
      <c r="CV7" s="24">
        <v>52.35</v>
      </c>
      <c r="CW7" s="24">
        <v>52.55</v>
      </c>
      <c r="CX7" s="24">
        <v>95.43</v>
      </c>
      <c r="CY7" s="24">
        <v>95.79</v>
      </c>
      <c r="CZ7" s="24">
        <v>95.71</v>
      </c>
      <c r="DA7" s="24">
        <v>95.74</v>
      </c>
      <c r="DB7" s="24">
        <v>96.04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2024-02-19T04:18:58Z</cp:lastPrinted>
  <dcterms:created xsi:type="dcterms:W3CDTF">2023-12-12T02:53:15Z</dcterms:created>
  <dcterms:modified xsi:type="dcterms:W3CDTF">2024-02-19T04:19:05Z</dcterms:modified>
  <cp:category/>
</cp:coreProperties>
</file>