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 担当フォルダ\2-7大竹\農業集落排水\R5年度\農集調査R5\他課より\20240122【131〆依頼】公営企業に係る経営比較分析表（令和４年度決算）の分析等について\提出用\"/>
    </mc:Choice>
  </mc:AlternateContent>
  <workbookProtection workbookAlgorithmName="SHA-512" workbookHashValue="yr4EkrjjdHTsu/5pZYiCDz7HqA6fe24OVKNEfDfp8MRX5UEnpL8sseLU4OsERcI4cnwCduNyi9wTMnhXDbDFOw==" workbookSaltValue="rf5VY/uOHMmXeGj1KNMjj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P10" i="4"/>
  <c r="B10" i="4"/>
  <c r="AT8" i="4"/>
  <c r="AD8" i="4"/>
  <c r="I8" i="4"/>
  <c r="B8" i="4"/>
</calcChain>
</file>

<file path=xl/sharedStrings.xml><?xml version="1.0" encoding="utf-8"?>
<sst xmlns="http://schemas.openxmlformats.org/spreadsheetml/2006/main" count="236" uniqueCount="119">
  <si>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</si>
  <si>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</si>
  <si>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</si>
  <si>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</si>
  <si>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</si>
  <si>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</si>
  <si>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</si>
  <si>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</si>
  <si>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</si>
  <si>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</si>
  <si>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</si>
  <si>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</si>
  <si>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</si>
  <si>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</si>
  <si>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</si>
  <si>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</si>
  <si>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</si>
  <si>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</si>
  <si>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</si>
  <si>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</si>
  <si>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</si>
  <si>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</si>
  <si>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</si>
  <si>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</si>
  <si>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</si>
  <si>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</si>
  <si>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</si>
  <si>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</si>
  <si>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</si>
  <si>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</si>
  <si>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</si>
  <si>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</si>
  <si>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</si>
  <si>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</si>
  <si>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</si>
  <si>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</si>
  <si>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</si>
  <si>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</si>
  <si>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</si>
  <si>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</si>
  <si>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</si>
  <si>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</si>
  <si>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</si>
  <si>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</si>
  <si>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</si>
  <si>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</si>
  <si>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</si>
  <si>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</si>
  <si>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</si>
  <si>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</si>
  <si>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</si>
  <si>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</si>
  <si>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</si>
  <si>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</si>
  <si>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</si>
  <si>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</si>
  <si>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</si>
  <si>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</si>
  <si>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</si>
  <si>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</si>
  <si>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</si>
  <si>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</si>
  <si>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</si>
  <si>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</si>
  <si>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</si>
  <si>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</si>
  <si>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</si>
  <si>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</si>
  <si>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</si>
  <si>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</si>
  <si>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</si>
  <si>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</si>
  <si>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</si>
  <si>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</si>
  <si>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</si>
  <si>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</si>
  <si>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</si>
  <si>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</si>
  <si>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</si>
  <si>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</si>
  <si>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</si>
  <si>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</si>
  <si>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</si>
  <si>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</si>
  <si>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</si>
  <si>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</si>
  <si>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</si>
  <si>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</si>
  <si>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</si>
  <si>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</si>
  <si>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</si>
  <si>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</si>
  <si>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</si>
  <si>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</si>
  <si>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</si>
  <si>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</si>
  <si>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</si>
  <si>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</si>
  <si>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高崎市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</si>
  <si>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</si>
  <si>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</si>
  <si>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</si>
  <si>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</si>
  <si>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</si>
  <si>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</si>
  <si>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</si>
  <si>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</si>
  <si>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</si>
  <si>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</si>
  <si>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</si>
  <si>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</si>
  <si>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</si>
  <si>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</si>
  <si>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</si>
  <si>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</si>
  <si>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</si>
  <si>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r>
      <rPr>
        <sz val="11"/>
        <rFont val="ＭＳ ゴシック"/>
        <family val="3"/>
        <charset val="128"/>
      </rPr>
      <t>収益的収支比率は料金収入の増により前年度を上回った。
　企業債残高対事業規模比率は償還金返還のピークを過ぎたため減となっている。</t>
    </r>
    <r>
      <rPr>
        <sz val="11"/>
        <color rgb="FFFF0000"/>
        <rFont val="ＭＳ ゴシック"/>
        <family val="3"/>
        <charset val="128"/>
      </rPr>
      <t xml:space="preserve">
　</t>
    </r>
    <r>
      <rPr>
        <sz val="11"/>
        <rFont val="ＭＳ ゴシック"/>
        <family val="3"/>
        <charset val="128"/>
      </rPr>
      <t>経費回収率は前年度より修繕費が増加したため、減少となっている。
　汚水処理原価は修繕費の増に伴い、増加した。</t>
    </r>
    <r>
      <rPr>
        <sz val="11"/>
        <color rgb="FFFF0000"/>
        <rFont val="ＭＳ ゴシック"/>
        <family val="3"/>
        <charset val="128"/>
      </rPr>
      <t xml:space="preserve">
　</t>
    </r>
    <r>
      <rPr>
        <sz val="11"/>
        <rFont val="ＭＳ ゴシック"/>
        <family val="3"/>
        <charset val="128"/>
      </rPr>
      <t>施設利用率は平均値を大きく上回っている。これは施設を利用している大部分が一般住宅であり、店舗のように時期や時間帯で利用率が大きく変化することがないためである。
　水洗化率は平均値を大きく下回っている。これは箕郷地区の接続率が低いためである。高崎２地区が８８．０％～８８．６％に対し、箕郷３地区は６９．５％～７４．９％と低いためである。</t>
    </r>
    <rPh sb="13" eb="14">
      <t>ゾウ</t>
    </rPh>
    <rPh sb="21" eb="22">
      <t>ウワ</t>
    </rPh>
    <rPh sb="77" eb="80">
      <t>シュウゼンヒ</t>
    </rPh>
    <rPh sb="81" eb="83">
      <t>ゾウカ</t>
    </rPh>
    <rPh sb="88" eb="90">
      <t>ゲンショウ</t>
    </rPh>
    <rPh sb="106" eb="109">
      <t>シュウゼンヒ</t>
    </rPh>
    <rPh sb="115" eb="117">
      <t>ゾウカ</t>
    </rPh>
    <phoneticPr fontId="4"/>
  </si>
  <si>
    <t>施設の供用開始から２０年以上経過しており、老朽化が著しい。各処理場の老朽化は顕著で、修繕費が増加している。各施設の管渠については、平成３０年度に富岡地区の管渠の劣化状況も調査し令和元年から４年度にその調査に基づき、管渠の補修工事を行った。また、令和４年度から楽間行力地区の一部の管渠調査を行った。今後も計画的に調査及び補修工事を実施していく。なお、内面補修のため管渠改善率には計上されない。</t>
    <rPh sb="29" eb="30">
      <t>カク</t>
    </rPh>
    <rPh sb="30" eb="33">
      <t>ショリジョウ</t>
    </rPh>
    <rPh sb="34" eb="37">
      <t>ロウキュウカ</t>
    </rPh>
    <rPh sb="38" eb="40">
      <t>ケンチョ</t>
    </rPh>
    <rPh sb="42" eb="45">
      <t>シュウゼンヒ</t>
    </rPh>
    <rPh sb="46" eb="48">
      <t>ゾウカ</t>
    </rPh>
    <rPh sb="91" eb="92">
      <t>ネン</t>
    </rPh>
    <rPh sb="122" eb="124">
      <t>レイワ</t>
    </rPh>
    <rPh sb="125" eb="127">
      <t>ネンド</t>
    </rPh>
    <rPh sb="129" eb="131">
      <t>ラクマ</t>
    </rPh>
    <rPh sb="131" eb="133">
      <t>ギョウリキ</t>
    </rPh>
    <rPh sb="133" eb="135">
      <t>チク</t>
    </rPh>
    <rPh sb="136" eb="138">
      <t>イチブ</t>
    </rPh>
    <rPh sb="139" eb="141">
      <t>カンキョ</t>
    </rPh>
    <rPh sb="141" eb="143">
      <t>チョウサ</t>
    </rPh>
    <rPh sb="144" eb="145">
      <t>イ</t>
    </rPh>
    <phoneticPr fontId="4"/>
  </si>
  <si>
    <t>収益的収支比率を高めるためには使用料の収入を増やす必要がある。接続率の低い箕郷地区で接続人口を増やせば収益的収支比率、水洗化率ともに改善される。今後も各施設の新規接続者の増加及び未接続者の接続に努める。
　各施設の管渠については、調査済みの管渠から老朽化に伴う不明水が確認されており、緊急度合いにより順次補修工事を実施する必要がある。今後は、国の補助金を使い計画的・効率的に各施設の調査及び補修を行い施設の長寿命化に努める。</t>
    <rPh sb="134" eb="136">
      <t>カクニン</t>
    </rPh>
    <rPh sb="150" eb="152">
      <t>ジュンジ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</si>
</sst>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F2D-4F2E-9D9C-05233707DAC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0.02</c:v>
                </c:pt>
                <c:pt idx="3">
                  <c:v>0.01</c:v>
                </c:pt>
                <c:pt idx="4">
                  <c:v>0.01</c:v>
                </c:pt>
              </c:numCache>
            </c:numRef>
          </c:val>
          <c:smooth val="0"/>
          <c:extLst>
            <c:ext xmlns:c16="http://schemas.microsoft.com/office/drawing/2014/chart" uri="{C3380CC4-5D6E-409C-BE32-E72D297353CC}">
              <c16:uniqueId val="{00000001-7F2D-4F2E-9D9C-05233707DAC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74.97</c:v>
                </c:pt>
                <c:pt idx="1">
                  <c:v>74.97</c:v>
                </c:pt>
                <c:pt idx="2">
                  <c:v>74.97</c:v>
                </c:pt>
                <c:pt idx="3">
                  <c:v>74.97</c:v>
                </c:pt>
                <c:pt idx="4">
                  <c:v>74.97</c:v>
                </c:pt>
              </c:numCache>
            </c:numRef>
          </c:val>
          <c:extLst>
            <c:ext xmlns:c16="http://schemas.microsoft.com/office/drawing/2014/chart" uri="{C3380CC4-5D6E-409C-BE32-E72D297353CC}">
              <c16:uniqueId val="{00000000-CDD7-4F99-B655-05878346AA9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55.26</c:v>
                </c:pt>
                <c:pt idx="3">
                  <c:v>54.54</c:v>
                </c:pt>
                <c:pt idx="4">
                  <c:v>52.9</c:v>
                </c:pt>
              </c:numCache>
            </c:numRef>
          </c:val>
          <c:smooth val="0"/>
          <c:extLst>
            <c:ext xmlns:c16="http://schemas.microsoft.com/office/drawing/2014/chart" uri="{C3380CC4-5D6E-409C-BE32-E72D297353CC}">
              <c16:uniqueId val="{00000001-CDD7-4F99-B655-05878346AA9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80.760000000000005</c:v>
                </c:pt>
                <c:pt idx="1">
                  <c:v>80.83</c:v>
                </c:pt>
                <c:pt idx="2">
                  <c:v>80.55</c:v>
                </c:pt>
                <c:pt idx="3">
                  <c:v>80.62</c:v>
                </c:pt>
                <c:pt idx="4">
                  <c:v>66.900000000000006</c:v>
                </c:pt>
              </c:numCache>
            </c:numRef>
          </c:val>
          <c:extLst>
            <c:ext xmlns:c16="http://schemas.microsoft.com/office/drawing/2014/chart" uri="{C3380CC4-5D6E-409C-BE32-E72D297353CC}">
              <c16:uniqueId val="{00000000-91D3-4F96-840D-B899A328544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90.52</c:v>
                </c:pt>
                <c:pt idx="3">
                  <c:v>90.3</c:v>
                </c:pt>
                <c:pt idx="4">
                  <c:v>90.3</c:v>
                </c:pt>
              </c:numCache>
            </c:numRef>
          </c:val>
          <c:smooth val="0"/>
          <c:extLst>
            <c:ext xmlns:c16="http://schemas.microsoft.com/office/drawing/2014/chart" uri="{C3380CC4-5D6E-409C-BE32-E72D297353CC}">
              <c16:uniqueId val="{00000001-91D3-4F96-840D-B899A328544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97.49</c:v>
                </c:pt>
                <c:pt idx="1">
                  <c:v>98.46</c:v>
                </c:pt>
                <c:pt idx="2">
                  <c:v>98.41</c:v>
                </c:pt>
                <c:pt idx="3">
                  <c:v>53.89</c:v>
                </c:pt>
                <c:pt idx="4">
                  <c:v>59.63</c:v>
                </c:pt>
              </c:numCache>
            </c:numRef>
          </c:val>
          <c:extLst>
            <c:ext xmlns:c16="http://schemas.microsoft.com/office/drawing/2014/chart" uri="{C3380CC4-5D6E-409C-BE32-E72D297353CC}">
              <c16:uniqueId val="{00000000-7A8E-44D3-B700-F40CD9E8DEC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8E-44D3-B700-F40CD9E8DEC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8D6-4108-96D1-A6278900B4D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D6-4108-96D1-A6278900B4D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1B2-4331-B061-88A06D1B7CD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1B2-4331-B061-88A06D1B7CD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801-4245-8DF2-291561A85A4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01-4245-8DF2-291561A85A4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900-48CE-BE6E-7984FE51CA4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900-48CE-BE6E-7984FE51CA4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3.71</c:v>
                </c:pt>
                <c:pt idx="1">
                  <c:v>2.85</c:v>
                </c:pt>
                <c:pt idx="2">
                  <c:v>1.9</c:v>
                </c:pt>
                <c:pt idx="3">
                  <c:v>0.98</c:v>
                </c:pt>
                <c:pt idx="4" formatCode="#,##0.00;&quot;△&quot;#,##0.00">
                  <c:v>0</c:v>
                </c:pt>
              </c:numCache>
            </c:numRef>
          </c:val>
          <c:extLst>
            <c:ext xmlns:c16="http://schemas.microsoft.com/office/drawing/2014/chart" uri="{C3380CC4-5D6E-409C-BE32-E72D297353CC}">
              <c16:uniqueId val="{00000000-1976-4686-8DBF-5970162AA01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783.8</c:v>
                </c:pt>
                <c:pt idx="3">
                  <c:v>778.81</c:v>
                </c:pt>
                <c:pt idx="4">
                  <c:v>718.49</c:v>
                </c:pt>
              </c:numCache>
            </c:numRef>
          </c:val>
          <c:smooth val="0"/>
          <c:extLst>
            <c:ext xmlns:c16="http://schemas.microsoft.com/office/drawing/2014/chart" uri="{C3380CC4-5D6E-409C-BE32-E72D297353CC}">
              <c16:uniqueId val="{00000001-1976-4686-8DBF-5970162AA01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48.26</c:v>
                </c:pt>
                <c:pt idx="1">
                  <c:v>56.87</c:v>
                </c:pt>
                <c:pt idx="2">
                  <c:v>58.44</c:v>
                </c:pt>
                <c:pt idx="3">
                  <c:v>57.49</c:v>
                </c:pt>
                <c:pt idx="4">
                  <c:v>46.58</c:v>
                </c:pt>
              </c:numCache>
            </c:numRef>
          </c:val>
          <c:extLst>
            <c:ext xmlns:c16="http://schemas.microsoft.com/office/drawing/2014/chart" uri="{C3380CC4-5D6E-409C-BE32-E72D297353CC}">
              <c16:uniqueId val="{00000000-C3FD-49D7-81D6-AB2A08CEFE8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68.11</c:v>
                </c:pt>
                <c:pt idx="3">
                  <c:v>67.23</c:v>
                </c:pt>
                <c:pt idx="4">
                  <c:v>61.82</c:v>
                </c:pt>
              </c:numCache>
            </c:numRef>
          </c:val>
          <c:smooth val="0"/>
          <c:extLst>
            <c:ext xmlns:c16="http://schemas.microsoft.com/office/drawing/2014/chart" uri="{C3380CC4-5D6E-409C-BE32-E72D297353CC}">
              <c16:uniqueId val="{00000001-C3FD-49D7-81D6-AB2A08CEFE8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248.7</c:v>
                </c:pt>
                <c:pt idx="1">
                  <c:v>211.86</c:v>
                </c:pt>
                <c:pt idx="2">
                  <c:v>211.22</c:v>
                </c:pt>
                <c:pt idx="3">
                  <c:v>216.01</c:v>
                </c:pt>
                <c:pt idx="4">
                  <c:v>272.31</c:v>
                </c:pt>
              </c:numCache>
            </c:numRef>
          </c:val>
          <c:extLst>
            <c:ext xmlns:c16="http://schemas.microsoft.com/office/drawing/2014/chart" uri="{C3380CC4-5D6E-409C-BE32-E72D297353CC}">
              <c16:uniqueId val="{00000000-A5D0-44F6-A638-560850BC1F1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222.41</c:v>
                </c:pt>
                <c:pt idx="3">
                  <c:v>228.21</c:v>
                </c:pt>
                <c:pt idx="4">
                  <c:v>246.9</c:v>
                </c:pt>
              </c:numCache>
            </c:numRef>
          </c:val>
          <c:smooth val="0"/>
          <c:extLst>
            <c:ext xmlns:c16="http://schemas.microsoft.com/office/drawing/2014/chart" uri="{C3380CC4-5D6E-409C-BE32-E72D297353CC}">
              <c16:uniqueId val="{00000001-A5D0-44F6-A638-560850BC1F1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V1" zoomScale="80" zoomScaleNormal="80" workbookViewId="0">
      <selection activeCell="BI37" sqref="BI3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群馬県　高崎市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F1</v>
      </c>
      <c r="X8" s="71"/>
      <c r="Y8" s="71"/>
      <c r="Z8" s="71"/>
      <c r="AA8" s="71"/>
      <c r="AB8" s="71"/>
      <c r="AC8" s="71"/>
      <c r="AD8" s="72" t="str">
        <f>データ!$M$6</f>
        <v>非設置</v>
      </c>
      <c r="AE8" s="72"/>
      <c r="AF8" s="72"/>
      <c r="AG8" s="72"/>
      <c r="AH8" s="72"/>
      <c r="AI8" s="72"/>
      <c r="AJ8" s="72"/>
      <c r="AK8" s="3"/>
      <c r="AL8" s="45">
        <f>データ!S6</f>
        <v>369314</v>
      </c>
      <c r="AM8" s="45"/>
      <c r="AN8" s="45"/>
      <c r="AO8" s="45"/>
      <c r="AP8" s="45"/>
      <c r="AQ8" s="45"/>
      <c r="AR8" s="45"/>
      <c r="AS8" s="45"/>
      <c r="AT8" s="46">
        <f>データ!T6</f>
        <v>459.16</v>
      </c>
      <c r="AU8" s="46"/>
      <c r="AV8" s="46"/>
      <c r="AW8" s="46"/>
      <c r="AX8" s="46"/>
      <c r="AY8" s="46"/>
      <c r="AZ8" s="46"/>
      <c r="BA8" s="46"/>
      <c r="BB8" s="46">
        <f>データ!U6</f>
        <v>804.33</v>
      </c>
      <c r="BC8" s="46"/>
      <c r="BD8" s="46"/>
      <c r="BE8" s="46"/>
      <c r="BF8" s="46"/>
      <c r="BG8" s="46"/>
      <c r="BH8" s="46"/>
      <c r="BI8" s="46"/>
      <c r="BJ8" s="3"/>
      <c r="BK8" s="3"/>
      <c r="BL8" s="67" t="s">
        <v>10</v>
      </c>
      <c r="BM8" s="68"/>
      <c r="BN8" s="69" t="s">
        <v>11</v>
      </c>
      <c r="BO8" s="69"/>
      <c r="BP8" s="69"/>
      <c r="BQ8" s="69"/>
      <c r="BR8" s="69"/>
      <c r="BS8" s="69"/>
      <c r="BT8" s="69"/>
      <c r="BU8" s="69"/>
      <c r="BV8" s="69"/>
      <c r="BW8" s="69"/>
      <c r="BX8" s="69"/>
      <c r="BY8" s="70"/>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1.07</v>
      </c>
      <c r="Q10" s="46"/>
      <c r="R10" s="46"/>
      <c r="S10" s="46"/>
      <c r="T10" s="46"/>
      <c r="U10" s="46"/>
      <c r="V10" s="46"/>
      <c r="W10" s="46">
        <f>データ!Q6</f>
        <v>105.57</v>
      </c>
      <c r="X10" s="46"/>
      <c r="Y10" s="46"/>
      <c r="Z10" s="46"/>
      <c r="AA10" s="46"/>
      <c r="AB10" s="46"/>
      <c r="AC10" s="46"/>
      <c r="AD10" s="45">
        <f>データ!R6</f>
        <v>2173</v>
      </c>
      <c r="AE10" s="45"/>
      <c r="AF10" s="45"/>
      <c r="AG10" s="45"/>
      <c r="AH10" s="45"/>
      <c r="AI10" s="45"/>
      <c r="AJ10" s="45"/>
      <c r="AK10" s="2"/>
      <c r="AL10" s="45">
        <f>データ!V6</f>
        <v>3930</v>
      </c>
      <c r="AM10" s="45"/>
      <c r="AN10" s="45"/>
      <c r="AO10" s="45"/>
      <c r="AP10" s="45"/>
      <c r="AQ10" s="45"/>
      <c r="AR10" s="45"/>
      <c r="AS10" s="45"/>
      <c r="AT10" s="46">
        <f>データ!W6</f>
        <v>2.4900000000000002</v>
      </c>
      <c r="AU10" s="46"/>
      <c r="AV10" s="46"/>
      <c r="AW10" s="46"/>
      <c r="AX10" s="46"/>
      <c r="AY10" s="46"/>
      <c r="AZ10" s="46"/>
      <c r="BA10" s="46"/>
      <c r="BB10" s="46">
        <f>データ!X6</f>
        <v>1578.31</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116</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44</v>
      </c>
      <c r="N86" s="12" t="s">
        <v>44</v>
      </c>
      <c r="O86" s="12" t="str">
        <f>データ!EO6</f>
        <v>【0.02】</v>
      </c>
    </row>
  </sheetData>
  <sheetProtection algorithmName="SHA-512" hashValue="hDgh4EhmSLsgy5F80629I2IEBLIAy6UL9UTMoJV9DtMgd+soHe9Ynh1cTn4VBKZFJ2N7hkxWguGm1fB5Uldsqw==" saltValue="eIwh4HNoX+UtACLY+zLHm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9" t="s">
        <v>54</v>
      </c>
      <c r="I3" s="80"/>
      <c r="J3" s="80"/>
      <c r="K3" s="80"/>
      <c r="L3" s="80"/>
      <c r="M3" s="80"/>
      <c r="N3" s="80"/>
      <c r="O3" s="80"/>
      <c r="P3" s="80"/>
      <c r="Q3" s="80"/>
      <c r="R3" s="80"/>
      <c r="S3" s="80"/>
      <c r="T3" s="80"/>
      <c r="U3" s="80"/>
      <c r="V3" s="80"/>
      <c r="W3" s="80"/>
      <c r="X3" s="81"/>
      <c r="Y3" s="85"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56</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15">
      <c r="A4" s="14" t="s">
        <v>57</v>
      </c>
      <c r="B4" s="16"/>
      <c r="C4" s="16"/>
      <c r="D4" s="16"/>
      <c r="E4" s="16"/>
      <c r="F4" s="16"/>
      <c r="G4" s="16"/>
      <c r="H4" s="82"/>
      <c r="I4" s="83"/>
      <c r="J4" s="83"/>
      <c r="K4" s="83"/>
      <c r="L4" s="83"/>
      <c r="M4" s="83"/>
      <c r="N4" s="83"/>
      <c r="O4" s="83"/>
      <c r="P4" s="83"/>
      <c r="Q4" s="83"/>
      <c r="R4" s="83"/>
      <c r="S4" s="83"/>
      <c r="T4" s="83"/>
      <c r="U4" s="83"/>
      <c r="V4" s="83"/>
      <c r="W4" s="83"/>
      <c r="X4" s="84"/>
      <c r="Y4" s="78" t="s">
        <v>58</v>
      </c>
      <c r="Z4" s="78"/>
      <c r="AA4" s="78"/>
      <c r="AB4" s="78"/>
      <c r="AC4" s="78"/>
      <c r="AD4" s="78"/>
      <c r="AE4" s="78"/>
      <c r="AF4" s="78"/>
      <c r="AG4" s="78"/>
      <c r="AH4" s="78"/>
      <c r="AI4" s="78"/>
      <c r="AJ4" s="78" t="s">
        <v>59</v>
      </c>
      <c r="AK4" s="78"/>
      <c r="AL4" s="78"/>
      <c r="AM4" s="78"/>
      <c r="AN4" s="78"/>
      <c r="AO4" s="78"/>
      <c r="AP4" s="78"/>
      <c r="AQ4" s="78"/>
      <c r="AR4" s="78"/>
      <c r="AS4" s="78"/>
      <c r="AT4" s="78"/>
      <c r="AU4" s="78" t="s">
        <v>60</v>
      </c>
      <c r="AV4" s="78"/>
      <c r="AW4" s="78"/>
      <c r="AX4" s="78"/>
      <c r="AY4" s="78"/>
      <c r="AZ4" s="78"/>
      <c r="BA4" s="78"/>
      <c r="BB4" s="78"/>
      <c r="BC4" s="78"/>
      <c r="BD4" s="78"/>
      <c r="BE4" s="78"/>
      <c r="BF4" s="78" t="s">
        <v>61</v>
      </c>
      <c r="BG4" s="78"/>
      <c r="BH4" s="78"/>
      <c r="BI4" s="78"/>
      <c r="BJ4" s="78"/>
      <c r="BK4" s="78"/>
      <c r="BL4" s="78"/>
      <c r="BM4" s="78"/>
      <c r="BN4" s="78"/>
      <c r="BO4" s="78"/>
      <c r="BP4" s="78"/>
      <c r="BQ4" s="78" t="s">
        <v>62</v>
      </c>
      <c r="BR4" s="78"/>
      <c r="BS4" s="78"/>
      <c r="BT4" s="78"/>
      <c r="BU4" s="78"/>
      <c r="BV4" s="78"/>
      <c r="BW4" s="78"/>
      <c r="BX4" s="78"/>
      <c r="BY4" s="78"/>
      <c r="BZ4" s="78"/>
      <c r="CA4" s="78"/>
      <c r="CB4" s="78" t="s">
        <v>63</v>
      </c>
      <c r="CC4" s="78"/>
      <c r="CD4" s="78"/>
      <c r="CE4" s="78"/>
      <c r="CF4" s="78"/>
      <c r="CG4" s="78"/>
      <c r="CH4" s="78"/>
      <c r="CI4" s="78"/>
      <c r="CJ4" s="78"/>
      <c r="CK4" s="78"/>
      <c r="CL4" s="78"/>
      <c r="CM4" s="78" t="s">
        <v>64</v>
      </c>
      <c r="CN4" s="78"/>
      <c r="CO4" s="78"/>
      <c r="CP4" s="78"/>
      <c r="CQ4" s="78"/>
      <c r="CR4" s="78"/>
      <c r="CS4" s="78"/>
      <c r="CT4" s="78"/>
      <c r="CU4" s="78"/>
      <c r="CV4" s="78"/>
      <c r="CW4" s="78"/>
      <c r="CX4" s="78" t="s">
        <v>65</v>
      </c>
      <c r="CY4" s="78"/>
      <c r="CZ4" s="78"/>
      <c r="DA4" s="78"/>
      <c r="DB4" s="78"/>
      <c r="DC4" s="78"/>
      <c r="DD4" s="78"/>
      <c r="DE4" s="78"/>
      <c r="DF4" s="78"/>
      <c r="DG4" s="78"/>
      <c r="DH4" s="78"/>
      <c r="DI4" s="78" t="s">
        <v>66</v>
      </c>
      <c r="DJ4" s="78"/>
      <c r="DK4" s="78"/>
      <c r="DL4" s="78"/>
      <c r="DM4" s="78"/>
      <c r="DN4" s="78"/>
      <c r="DO4" s="78"/>
      <c r="DP4" s="78"/>
      <c r="DQ4" s="78"/>
      <c r="DR4" s="78"/>
      <c r="DS4" s="78"/>
      <c r="DT4" s="78" t="s">
        <v>67</v>
      </c>
      <c r="DU4" s="78"/>
      <c r="DV4" s="78"/>
      <c r="DW4" s="78"/>
      <c r="DX4" s="78"/>
      <c r="DY4" s="78"/>
      <c r="DZ4" s="78"/>
      <c r="EA4" s="78"/>
      <c r="EB4" s="78"/>
      <c r="EC4" s="78"/>
      <c r="ED4" s="78"/>
      <c r="EE4" s="78" t="s">
        <v>68</v>
      </c>
      <c r="EF4" s="78"/>
      <c r="EG4" s="78"/>
      <c r="EH4" s="78"/>
      <c r="EI4" s="78"/>
      <c r="EJ4" s="78"/>
      <c r="EK4" s="78"/>
      <c r="EL4" s="78"/>
      <c r="EM4" s="78"/>
      <c r="EN4" s="78"/>
      <c r="EO4" s="78"/>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102024</v>
      </c>
      <c r="D6" s="19">
        <f t="shared" si="3"/>
        <v>47</v>
      </c>
      <c r="E6" s="19">
        <f t="shared" si="3"/>
        <v>17</v>
      </c>
      <c r="F6" s="19">
        <f t="shared" si="3"/>
        <v>5</v>
      </c>
      <c r="G6" s="19">
        <f t="shared" si="3"/>
        <v>0</v>
      </c>
      <c r="H6" s="19" t="str">
        <f t="shared" si="3"/>
        <v>群馬県　高崎市</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1.07</v>
      </c>
      <c r="Q6" s="20">
        <f t="shared" si="3"/>
        <v>105.57</v>
      </c>
      <c r="R6" s="20">
        <f t="shared" si="3"/>
        <v>2173</v>
      </c>
      <c r="S6" s="20">
        <f t="shared" si="3"/>
        <v>369314</v>
      </c>
      <c r="T6" s="20">
        <f t="shared" si="3"/>
        <v>459.16</v>
      </c>
      <c r="U6" s="20">
        <f t="shared" si="3"/>
        <v>804.33</v>
      </c>
      <c r="V6" s="20">
        <f t="shared" si="3"/>
        <v>3930</v>
      </c>
      <c r="W6" s="20">
        <f t="shared" si="3"/>
        <v>2.4900000000000002</v>
      </c>
      <c r="X6" s="20">
        <f t="shared" si="3"/>
        <v>1578.31</v>
      </c>
      <c r="Y6" s="21">
        <f>IF(Y7="",NA(),Y7)</f>
        <v>97.49</v>
      </c>
      <c r="Z6" s="21">
        <f t="shared" ref="Z6:AH6" si="4">IF(Z7="",NA(),Z7)</f>
        <v>98.46</v>
      </c>
      <c r="AA6" s="21">
        <f t="shared" si="4"/>
        <v>98.41</v>
      </c>
      <c r="AB6" s="21">
        <f t="shared" si="4"/>
        <v>53.89</v>
      </c>
      <c r="AC6" s="21">
        <f t="shared" si="4"/>
        <v>59.63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3.71</v>
      </c>
      <c r="BG6" s="21">
        <f t="shared" ref="BG6:BO6" si="7">IF(BG7="",NA(),BG7)</f>
        <v>2.85</v>
      </c>
      <c r="BH6" s="21">
        <f t="shared" si="7"/>
        <v>1.9</v>
      </c>
      <c r="BI6" s="21">
        <f t="shared" si="7"/>
        <v>0.98</v>
      </c>
      <c r="BJ6" s="20">
        <f t="shared" si="7"/>
        <v>0</v>
      </c>
      <c r="BK6" s="21">
        <f t="shared" si="7"/>
        <v>789.46</v>
      </c>
      <c r="BL6" s="21">
        <f t="shared" si="7"/>
        <v>826.83</v>
      </c>
      <c r="BM6" s="21">
        <f t="shared" si="7"/>
        <v>783.8</v>
      </c>
      <c r="BN6" s="21">
        <f t="shared" si="7"/>
        <v>778.81</v>
      </c>
      <c r="BO6" s="21">
        <f t="shared" si="7"/>
        <v>718.49</v>
      </c>
      <c r="BP6" s="20" t="str">
        <f>IF(BP7="","",IF(BP7="-","【-】","【"&amp;SUBSTITUTE(TEXT(BP7,"#,##0.00"),"-","△")&amp;"】"))</f>
        <v>【809.19】</v>
      </c>
      <c r="BQ6" s="21">
        <f>IF(BQ7="",NA(),BQ7)</f>
        <v>48.26</v>
      </c>
      <c r="BR6" s="21">
        <f t="shared" ref="BR6:BZ6" si="8">IF(BR7="",NA(),BR7)</f>
        <v>56.87</v>
      </c>
      <c r="BS6" s="21">
        <f t="shared" si="8"/>
        <v>58.44</v>
      </c>
      <c r="BT6" s="21">
        <f t="shared" si="8"/>
        <v>57.49</v>
      </c>
      <c r="BU6" s="21">
        <f t="shared" si="8"/>
        <v>46.58</v>
      </c>
      <c r="BV6" s="21">
        <f t="shared" si="8"/>
        <v>57.77</v>
      </c>
      <c r="BW6" s="21">
        <f t="shared" si="8"/>
        <v>57.31</v>
      </c>
      <c r="BX6" s="21">
        <f t="shared" si="8"/>
        <v>68.11</v>
      </c>
      <c r="BY6" s="21">
        <f t="shared" si="8"/>
        <v>67.23</v>
      </c>
      <c r="BZ6" s="21">
        <f t="shared" si="8"/>
        <v>61.82</v>
      </c>
      <c r="CA6" s="20" t="str">
        <f>IF(CA7="","",IF(CA7="-","【-】","【"&amp;SUBSTITUTE(TEXT(CA7,"#,##0.00"),"-","△")&amp;"】"))</f>
        <v>【57.02】</v>
      </c>
      <c r="CB6" s="21">
        <f>IF(CB7="",NA(),CB7)</f>
        <v>248.7</v>
      </c>
      <c r="CC6" s="21">
        <f t="shared" ref="CC6:CK6" si="9">IF(CC7="",NA(),CC7)</f>
        <v>211.86</v>
      </c>
      <c r="CD6" s="21">
        <f t="shared" si="9"/>
        <v>211.22</v>
      </c>
      <c r="CE6" s="21">
        <f t="shared" si="9"/>
        <v>216.01</v>
      </c>
      <c r="CF6" s="21">
        <f t="shared" si="9"/>
        <v>272.31</v>
      </c>
      <c r="CG6" s="21">
        <f t="shared" si="9"/>
        <v>274.35000000000002</v>
      </c>
      <c r="CH6" s="21">
        <f t="shared" si="9"/>
        <v>273.52</v>
      </c>
      <c r="CI6" s="21">
        <f t="shared" si="9"/>
        <v>222.41</v>
      </c>
      <c r="CJ6" s="21">
        <f t="shared" si="9"/>
        <v>228.21</v>
      </c>
      <c r="CK6" s="21">
        <f t="shared" si="9"/>
        <v>246.9</v>
      </c>
      <c r="CL6" s="20" t="str">
        <f>IF(CL7="","",IF(CL7="-","【-】","【"&amp;SUBSTITUTE(TEXT(CL7,"#,##0.00"),"-","△")&amp;"】"))</f>
        <v>【273.68】</v>
      </c>
      <c r="CM6" s="21">
        <f>IF(CM7="",NA(),CM7)</f>
        <v>74.97</v>
      </c>
      <c r="CN6" s="21">
        <f t="shared" ref="CN6:CV6" si="10">IF(CN7="",NA(),CN7)</f>
        <v>74.97</v>
      </c>
      <c r="CO6" s="21">
        <f t="shared" si="10"/>
        <v>74.97</v>
      </c>
      <c r="CP6" s="21">
        <f t="shared" si="10"/>
        <v>74.97</v>
      </c>
      <c r="CQ6" s="21">
        <f t="shared" si="10"/>
        <v>74.97</v>
      </c>
      <c r="CR6" s="21">
        <f t="shared" si="10"/>
        <v>50.68</v>
      </c>
      <c r="CS6" s="21">
        <f t="shared" si="10"/>
        <v>50.14</v>
      </c>
      <c r="CT6" s="21">
        <f t="shared" si="10"/>
        <v>55.26</v>
      </c>
      <c r="CU6" s="21">
        <f t="shared" si="10"/>
        <v>54.54</v>
      </c>
      <c r="CV6" s="21">
        <f t="shared" si="10"/>
        <v>52.9</v>
      </c>
      <c r="CW6" s="20" t="str">
        <f>IF(CW7="","",IF(CW7="-","【-】","【"&amp;SUBSTITUTE(TEXT(CW7,"#,##0.00"),"-","△")&amp;"】"))</f>
        <v>【52.55】</v>
      </c>
      <c r="CX6" s="21">
        <f>IF(CX7="",NA(),CX7)</f>
        <v>80.760000000000005</v>
      </c>
      <c r="CY6" s="21">
        <f t="shared" ref="CY6:DG6" si="11">IF(CY7="",NA(),CY7)</f>
        <v>80.83</v>
      </c>
      <c r="CZ6" s="21">
        <f t="shared" si="11"/>
        <v>80.55</v>
      </c>
      <c r="DA6" s="21">
        <f t="shared" si="11"/>
        <v>80.62</v>
      </c>
      <c r="DB6" s="21">
        <f t="shared" si="11"/>
        <v>66.900000000000006</v>
      </c>
      <c r="DC6" s="21">
        <f t="shared" si="11"/>
        <v>84.86</v>
      </c>
      <c r="DD6" s="21">
        <f t="shared" si="11"/>
        <v>84.98</v>
      </c>
      <c r="DE6" s="21">
        <f t="shared" si="11"/>
        <v>90.52</v>
      </c>
      <c r="DF6" s="21">
        <f t="shared" si="11"/>
        <v>90.3</v>
      </c>
      <c r="DG6" s="21">
        <f t="shared" si="11"/>
        <v>90.3</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0.02</v>
      </c>
      <c r="EM6" s="21">
        <f t="shared" si="14"/>
        <v>0.01</v>
      </c>
      <c r="EN6" s="21">
        <f t="shared" si="14"/>
        <v>0.01</v>
      </c>
      <c r="EO6" s="20" t="str">
        <f>IF(EO7="","",IF(EO7="-","【-】","【"&amp;SUBSTITUTE(TEXT(EO7,"#,##0.00"),"-","△")&amp;"】"))</f>
        <v>【0.02】</v>
      </c>
    </row>
    <row r="7" spans="1:145" s="22" customFormat="1" x14ac:dyDescent="0.15">
      <c r="A7" s="14"/>
      <c r="B7" s="23">
        <v>2022</v>
      </c>
      <c r="C7" s="23">
        <v>102024</v>
      </c>
      <c r="D7" s="23">
        <v>47</v>
      </c>
      <c r="E7" s="23">
        <v>17</v>
      </c>
      <c r="F7" s="23">
        <v>5</v>
      </c>
      <c r="G7" s="23">
        <v>0</v>
      </c>
      <c r="H7" s="23" t="s">
        <v>98</v>
      </c>
      <c r="I7" s="23" t="s">
        <v>99</v>
      </c>
      <c r="J7" s="23" t="s">
        <v>100</v>
      </c>
      <c r="K7" s="23" t="s">
        <v>101</v>
      </c>
      <c r="L7" s="23" t="s">
        <v>102</v>
      </c>
      <c r="M7" s="23" t="s">
        <v>103</v>
      </c>
      <c r="N7" s="24" t="s">
        <v>104</v>
      </c>
      <c r="O7" s="24" t="s">
        <v>105</v>
      </c>
      <c r="P7" s="24">
        <v>1.07</v>
      </c>
      <c r="Q7" s="24">
        <v>105.57</v>
      </c>
      <c r="R7" s="24">
        <v>2173</v>
      </c>
      <c r="S7" s="24">
        <v>369314</v>
      </c>
      <c r="T7" s="24">
        <v>459.16</v>
      </c>
      <c r="U7" s="24">
        <v>804.33</v>
      </c>
      <c r="V7" s="24">
        <v>3930</v>
      </c>
      <c r="W7" s="24">
        <v>2.4900000000000002</v>
      </c>
      <c r="X7" s="24">
        <v>1578.31</v>
      </c>
      <c r="Y7" s="24">
        <v>97.49</v>
      </c>
      <c r="Z7" s="24">
        <v>98.46</v>
      </c>
      <c r="AA7" s="24">
        <v>98.41</v>
      </c>
      <c r="AB7" s="24">
        <v>53.89</v>
      </c>
      <c r="AC7" s="24">
        <v>59.63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3.71</v>
      </c>
      <c r="BG7" s="24">
        <v>2.85</v>
      </c>
      <c r="BH7" s="24">
        <v>1.9</v>
      </c>
      <c r="BI7" s="24">
        <v>0.98</v>
      </c>
      <c r="BJ7" s="24">
        <v>0</v>
      </c>
      <c r="BK7" s="24">
        <v>789.46</v>
      </c>
      <c r="BL7" s="24">
        <v>826.83</v>
      </c>
      <c r="BM7" s="24">
        <v>783.8</v>
      </c>
      <c r="BN7" s="24">
        <v>778.81</v>
      </c>
      <c r="BO7" s="24">
        <v>718.49</v>
      </c>
      <c r="BP7" s="24">
        <v>809.19</v>
      </c>
      <c r="BQ7" s="24">
        <v>48.26</v>
      </c>
      <c r="BR7" s="24">
        <v>56.87</v>
      </c>
      <c r="BS7" s="24">
        <v>58.44</v>
      </c>
      <c r="BT7" s="24">
        <v>57.49</v>
      </c>
      <c r="BU7" s="24">
        <v>46.58</v>
      </c>
      <c r="BV7" s="24">
        <v>57.77</v>
      </c>
      <c r="BW7" s="24">
        <v>57.31</v>
      </c>
      <c r="BX7" s="24">
        <v>68.11</v>
      </c>
      <c r="BY7" s="24">
        <v>67.23</v>
      </c>
      <c r="BZ7" s="24">
        <v>61.82</v>
      </c>
      <c r="CA7" s="24">
        <v>57.02</v>
      </c>
      <c r="CB7" s="24">
        <v>248.7</v>
      </c>
      <c r="CC7" s="24">
        <v>211.86</v>
      </c>
      <c r="CD7" s="24">
        <v>211.22</v>
      </c>
      <c r="CE7" s="24">
        <v>216.01</v>
      </c>
      <c r="CF7" s="24">
        <v>272.31</v>
      </c>
      <c r="CG7" s="24">
        <v>274.35000000000002</v>
      </c>
      <c r="CH7" s="24">
        <v>273.52</v>
      </c>
      <c r="CI7" s="24">
        <v>222.41</v>
      </c>
      <c r="CJ7" s="24">
        <v>228.21</v>
      </c>
      <c r="CK7" s="24">
        <v>246.9</v>
      </c>
      <c r="CL7" s="24">
        <v>273.68</v>
      </c>
      <c r="CM7" s="24">
        <v>74.97</v>
      </c>
      <c r="CN7" s="24">
        <v>74.97</v>
      </c>
      <c r="CO7" s="24">
        <v>74.97</v>
      </c>
      <c r="CP7" s="24">
        <v>74.97</v>
      </c>
      <c r="CQ7" s="24">
        <v>74.97</v>
      </c>
      <c r="CR7" s="24">
        <v>50.68</v>
      </c>
      <c r="CS7" s="24">
        <v>50.14</v>
      </c>
      <c r="CT7" s="24">
        <v>55.26</v>
      </c>
      <c r="CU7" s="24">
        <v>54.54</v>
      </c>
      <c r="CV7" s="24">
        <v>52.9</v>
      </c>
      <c r="CW7" s="24">
        <v>52.55</v>
      </c>
      <c r="CX7" s="24">
        <v>80.760000000000005</v>
      </c>
      <c r="CY7" s="24">
        <v>80.83</v>
      </c>
      <c r="CZ7" s="24">
        <v>80.55</v>
      </c>
      <c r="DA7" s="24">
        <v>80.62</v>
      </c>
      <c r="DB7" s="24">
        <v>66.900000000000006</v>
      </c>
      <c r="DC7" s="24">
        <v>84.86</v>
      </c>
      <c r="DD7" s="24">
        <v>84.98</v>
      </c>
      <c r="DE7" s="24">
        <v>90.52</v>
      </c>
      <c r="DF7" s="24">
        <v>90.3</v>
      </c>
      <c r="DG7" s="24">
        <v>90.3</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0.02</v>
      </c>
      <c r="EM7" s="24">
        <v>0.01</v>
      </c>
      <c r="EN7" s="24">
        <v>0.01</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2023-12-12T02:53:10Z</dcterms:created>
  <dcterms:modified xsi:type="dcterms:W3CDTF">2024-01-23T23:50:46Z</dcterms:modified>
  <cp:category/>
</cp:coreProperties>
</file>